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B_INFOR_OpenAccess\ETDs\ETDs received and uploaded\2014\RobeyK Addenda\"/>
    </mc:Choice>
  </mc:AlternateContent>
  <workbookProtection workbookPassword="CA6C" lockStructure="1"/>
  <bookViews>
    <workbookView xWindow="120" yWindow="75" windowWidth="19035" windowHeight="12465" tabRatio="835"/>
  </bookViews>
  <sheets>
    <sheet name="Summary of step-drawdown" sheetId="1" r:id="rId1"/>
    <sheet name="Q vs Sc" sheetId="9" r:id="rId2"/>
    <sheet name="Sw vs Sc" sheetId="10" r:id="rId3"/>
    <sheet name="Step drawdown 1" sheetId="2" r:id="rId4"/>
    <sheet name="Step drawdown 2" sheetId="3" r:id="rId5"/>
    <sheet name="Step drawdown 3" sheetId="5" r:id="rId6"/>
    <sheet name="Step drawdown 4" sheetId="6" r:id="rId7"/>
    <sheet name="Step drawdown 5" sheetId="7" r:id="rId8"/>
    <sheet name="Constant discharge test" sheetId="8" r:id="rId9"/>
  </sheets>
  <calcPr calcId="162913"/>
</workbook>
</file>

<file path=xl/calcChain.xml><?xml version="1.0" encoding="utf-8"?>
<calcChain xmlns="http://schemas.openxmlformats.org/spreadsheetml/2006/main">
  <c r="E29" i="1" l="1"/>
  <c r="E28" i="1"/>
  <c r="E27" i="1"/>
  <c r="E26" i="1"/>
  <c r="E23" i="1"/>
  <c r="E22" i="1"/>
  <c r="E21" i="1"/>
  <c r="E20" i="1"/>
  <c r="E17" i="1"/>
  <c r="E16" i="1"/>
  <c r="E15" i="1"/>
  <c r="E14" i="1"/>
  <c r="E11" i="1"/>
  <c r="E10" i="1"/>
  <c r="E9" i="1"/>
  <c r="E8" i="1"/>
  <c r="E5" i="1"/>
  <c r="E4" i="1"/>
  <c r="E3" i="1"/>
  <c r="B26" i="9"/>
  <c r="B25" i="9"/>
  <c r="B24" i="9"/>
  <c r="B23" i="9"/>
  <c r="B19" i="9"/>
  <c r="B18" i="9"/>
  <c r="B17" i="9"/>
  <c r="B16" i="9"/>
  <c r="B12" i="9"/>
  <c r="B11" i="9"/>
  <c r="B10" i="9"/>
  <c r="B9" i="9"/>
  <c r="B5" i="9"/>
  <c r="C5" i="9" s="1"/>
  <c r="B4" i="9"/>
  <c r="C4" i="9" s="1"/>
  <c r="B3" i="9"/>
  <c r="C3" i="9" s="1"/>
</calcChain>
</file>

<file path=xl/sharedStrings.xml><?xml version="1.0" encoding="utf-8"?>
<sst xmlns="http://schemas.openxmlformats.org/spreadsheetml/2006/main" count="168" uniqueCount="62">
  <si>
    <t>N.M.</t>
  </si>
  <si>
    <t>Step drawdown pumping test No. 1 (08/05/1979)</t>
  </si>
  <si>
    <t>Step No.</t>
  </si>
  <si>
    <t>Q (ℓ/s)</t>
  </si>
  <si>
    <t>Time (min)</t>
  </si>
  <si>
    <t>Sw (m)</t>
  </si>
  <si>
    <t>Step drawdown pumping test No. 2 (22/02/2000) before rehabilitation</t>
  </si>
  <si>
    <t xml:space="preserve">Step drawdown pumping test No. 3 (26/02/2000) after rehabilitation </t>
  </si>
  <si>
    <t xml:space="preserve">Step drawdown pumping test No. 4 (06/11/2007) </t>
  </si>
  <si>
    <t xml:space="preserve">Sw (m) </t>
  </si>
  <si>
    <t xml:space="preserve">Step drawdown pumping test No. 5 (09/01/2013) </t>
  </si>
  <si>
    <r>
      <t>Sc (m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/day/m)</t>
    </r>
  </si>
  <si>
    <t>Elapsed time (min)</t>
  </si>
  <si>
    <t>Step time (min)</t>
  </si>
  <si>
    <t>Recovery</t>
  </si>
  <si>
    <t>-</t>
  </si>
  <si>
    <r>
      <t xml:space="preserve">Project: </t>
    </r>
    <r>
      <rPr>
        <sz val="10"/>
        <color theme="1"/>
        <rFont val="Arial"/>
        <family val="2"/>
      </rPr>
      <t>Original step drawdown pumping test after G30966 development</t>
    </r>
  </si>
  <si>
    <r>
      <t>Date:</t>
    </r>
    <r>
      <rPr>
        <sz val="10"/>
        <color theme="1"/>
        <rFont val="Arial"/>
        <family val="2"/>
      </rPr>
      <t xml:space="preserve"> 08/05/1979 </t>
    </r>
  </si>
  <si>
    <r>
      <t>Reference</t>
    </r>
    <r>
      <rPr>
        <sz val="10"/>
        <color theme="1"/>
        <rFont val="Arial"/>
        <family val="2"/>
      </rPr>
      <t>: Nealer (1979a)</t>
    </r>
  </si>
  <si>
    <r>
      <t>Static water level:</t>
    </r>
    <r>
      <rPr>
        <sz val="10"/>
        <color theme="1"/>
        <rFont val="Arial"/>
        <family val="2"/>
      </rPr>
      <t xml:space="preserve"> 5.49 mbgl </t>
    </r>
  </si>
  <si>
    <r>
      <t>Pump inlet</t>
    </r>
    <r>
      <rPr>
        <sz val="10"/>
        <color theme="1"/>
        <rFont val="Arial"/>
        <family val="2"/>
      </rPr>
      <t>: 21.8 mbgl</t>
    </r>
  </si>
  <si>
    <r>
      <t xml:space="preserve">Project: </t>
    </r>
    <r>
      <rPr>
        <sz val="10"/>
        <color theme="1"/>
        <rFont val="Arial"/>
        <family val="2"/>
      </rPr>
      <t>Step drawdown pumping test No. 2 before BCHT rehabilitation of G30966</t>
    </r>
  </si>
  <si>
    <r>
      <t xml:space="preserve">Date: </t>
    </r>
    <r>
      <rPr>
        <sz val="10"/>
        <color theme="1"/>
        <rFont val="Arial"/>
        <family val="2"/>
      </rPr>
      <t>22/02/2000</t>
    </r>
  </si>
  <si>
    <r>
      <t>Reference</t>
    </r>
    <r>
      <rPr>
        <sz val="10"/>
        <color theme="1"/>
        <rFont val="Arial"/>
        <family val="2"/>
      </rPr>
      <t>: More Water cc. (2001)</t>
    </r>
  </si>
  <si>
    <r>
      <t xml:space="preserve">Static water level: </t>
    </r>
    <r>
      <rPr>
        <sz val="10"/>
        <color theme="1"/>
        <rFont val="Arial"/>
        <family val="2"/>
      </rPr>
      <t>3.7 mbgl</t>
    </r>
  </si>
  <si>
    <r>
      <t xml:space="preserve">Pump inlet: </t>
    </r>
    <r>
      <rPr>
        <sz val="10"/>
        <color theme="1"/>
        <rFont val="Arial"/>
        <family val="2"/>
      </rPr>
      <t>23 mbgl</t>
    </r>
  </si>
  <si>
    <r>
      <t xml:space="preserve">Project: </t>
    </r>
    <r>
      <rPr>
        <sz val="10"/>
        <color theme="1"/>
        <rFont val="Arial"/>
        <family val="2"/>
      </rPr>
      <t>Step drawdown pumping test No. 3 after BCHT rehabilitation of G30966</t>
    </r>
  </si>
  <si>
    <r>
      <t xml:space="preserve">Date: </t>
    </r>
    <r>
      <rPr>
        <sz val="10"/>
        <color theme="1"/>
        <rFont val="Arial"/>
        <family val="2"/>
      </rPr>
      <t>26/02/2000</t>
    </r>
  </si>
  <si>
    <r>
      <t xml:space="preserve">Static water level: </t>
    </r>
    <r>
      <rPr>
        <sz val="10"/>
        <color theme="1"/>
        <rFont val="Arial"/>
        <family val="2"/>
      </rPr>
      <t>3.75 mbgl</t>
    </r>
  </si>
  <si>
    <t>G30966</t>
  </si>
  <si>
    <t xml:space="preserve">G30979 </t>
  </si>
  <si>
    <r>
      <t xml:space="preserve">Project: </t>
    </r>
    <r>
      <rPr>
        <sz val="10"/>
        <color theme="1"/>
        <rFont val="Arial"/>
        <family val="2"/>
      </rPr>
      <t>Step drawdown pumping test No.4 routine test performed by the AWRMS staff on G30966</t>
    </r>
  </si>
  <si>
    <r>
      <t xml:space="preserve"> </t>
    </r>
    <r>
      <rPr>
        <b/>
        <sz val="10"/>
        <color theme="1"/>
        <rFont val="Arial"/>
        <family val="2"/>
      </rPr>
      <t xml:space="preserve">WP63 </t>
    </r>
  </si>
  <si>
    <r>
      <t>Date</t>
    </r>
    <r>
      <rPr>
        <sz val="10"/>
        <color theme="1"/>
        <rFont val="Arial"/>
        <family val="2"/>
      </rPr>
      <t xml:space="preserve">: 6/11/2007; </t>
    </r>
    <r>
      <rPr>
        <b/>
        <sz val="10"/>
        <color theme="1"/>
        <rFont val="Arial"/>
        <family val="2"/>
      </rPr>
      <t>Static water level (SWL)</t>
    </r>
    <r>
      <rPr>
        <sz val="10"/>
        <color theme="1"/>
        <rFont val="Arial"/>
        <family val="2"/>
      </rPr>
      <t xml:space="preserve">: 3.09 mbgl </t>
    </r>
  </si>
  <si>
    <r>
      <t>SWL</t>
    </r>
    <r>
      <rPr>
        <sz val="10"/>
        <color theme="1"/>
        <rFont val="Arial"/>
        <family val="2"/>
      </rPr>
      <t>: 2.53 mbgl</t>
    </r>
  </si>
  <si>
    <r>
      <t>SWL</t>
    </r>
    <r>
      <rPr>
        <sz val="10"/>
        <color theme="1"/>
        <rFont val="Arial"/>
        <family val="2"/>
      </rPr>
      <t>: 3.78 mbgl</t>
    </r>
  </si>
  <si>
    <t>Mean = 4.79</t>
  </si>
  <si>
    <t>Mean = 6.55</t>
  </si>
  <si>
    <t>Mean= 11.92</t>
  </si>
  <si>
    <t>Mean = 14.04</t>
  </si>
  <si>
    <t>N.M. indicates value not measured</t>
  </si>
  <si>
    <r>
      <t xml:space="preserve">Project: </t>
    </r>
    <r>
      <rPr>
        <sz val="10"/>
        <color theme="1"/>
        <rFont val="Arial"/>
        <family val="2"/>
      </rPr>
      <t>Step drawdown pumping test No. 5</t>
    </r>
  </si>
  <si>
    <r>
      <t>Date</t>
    </r>
    <r>
      <rPr>
        <sz val="10"/>
        <color theme="1"/>
        <rFont val="Arial"/>
        <family val="2"/>
      </rPr>
      <t xml:space="preserve">: 09/01/2013; </t>
    </r>
    <r>
      <rPr>
        <b/>
        <sz val="10"/>
        <color theme="1"/>
        <rFont val="Arial"/>
        <family val="2"/>
      </rPr>
      <t>Static water level:</t>
    </r>
    <r>
      <rPr>
        <sz val="10"/>
        <color theme="1"/>
        <rFont val="Arial"/>
        <family val="2"/>
      </rPr>
      <t xml:space="preserve"> 1.37 mbgl; </t>
    </r>
    <r>
      <rPr>
        <b/>
        <sz val="10"/>
        <color theme="1"/>
        <rFont val="Arial"/>
        <family val="2"/>
      </rPr>
      <t>Pump inlet:</t>
    </r>
    <r>
      <rPr>
        <sz val="10"/>
        <color theme="1"/>
        <rFont val="Arial"/>
        <family val="2"/>
      </rPr>
      <t xml:space="preserve"> 26 mbgl</t>
    </r>
  </si>
  <si>
    <r>
      <t xml:space="preserve">G30979 </t>
    </r>
    <r>
      <rPr>
        <b/>
        <sz val="10"/>
        <color theme="1"/>
        <rFont val="Arial"/>
        <family val="2"/>
      </rPr>
      <t>SWL</t>
    </r>
    <r>
      <rPr>
        <sz val="10"/>
        <color theme="1"/>
        <rFont val="Arial"/>
        <family val="2"/>
      </rPr>
      <t>: 1.11 mbgl</t>
    </r>
  </si>
  <si>
    <r>
      <t xml:space="preserve">WP63 </t>
    </r>
    <r>
      <rPr>
        <b/>
        <sz val="10"/>
        <color theme="1"/>
        <rFont val="Arial"/>
        <family val="2"/>
      </rPr>
      <t>SWL</t>
    </r>
    <r>
      <rPr>
        <sz val="10"/>
        <color theme="1"/>
        <rFont val="Arial"/>
        <family val="2"/>
      </rPr>
      <t>: 1.69 mbgl</t>
    </r>
  </si>
  <si>
    <t>Constant discharge test for this study on G30966</t>
  </si>
  <si>
    <t>G30979</t>
  </si>
  <si>
    <t>Recovery (m)</t>
  </si>
  <si>
    <r>
      <t>Date</t>
    </r>
    <r>
      <rPr>
        <sz val="10"/>
        <color theme="1"/>
        <rFont val="Arial"/>
        <family val="2"/>
      </rPr>
      <t>: 25/04/2013</t>
    </r>
  </si>
  <si>
    <r>
      <t>Static water level</t>
    </r>
    <r>
      <rPr>
        <sz val="10"/>
        <color theme="1"/>
        <rFont val="Arial"/>
        <family val="2"/>
      </rPr>
      <t xml:space="preserve">: 1.55 mbgl; </t>
    </r>
    <r>
      <rPr>
        <b/>
        <sz val="10"/>
        <color theme="1"/>
        <rFont val="Arial"/>
        <family val="2"/>
      </rPr>
      <t>Pump inlet</t>
    </r>
    <r>
      <rPr>
        <sz val="10"/>
        <color theme="1"/>
        <rFont val="Arial"/>
        <family val="2"/>
      </rPr>
      <t>: 26 mbgl</t>
    </r>
  </si>
  <si>
    <r>
      <t>SWL</t>
    </r>
    <r>
      <rPr>
        <sz val="10"/>
        <color theme="1"/>
        <rFont val="Arial"/>
        <family val="2"/>
      </rPr>
      <t>: 1.29 mbgl</t>
    </r>
  </si>
  <si>
    <t>Step drawdown test 1</t>
  </si>
  <si>
    <t>Original</t>
  </si>
  <si>
    <r>
      <t>Q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Arial"/>
        <family val="2"/>
      </rPr>
      <t>/d)</t>
    </r>
  </si>
  <si>
    <r>
      <t>Sc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Arial"/>
        <family val="2"/>
      </rPr>
      <t>/day/m)</t>
    </r>
  </si>
  <si>
    <t>Step drawdown test 2</t>
  </si>
  <si>
    <t>Q (m³/d)</t>
  </si>
  <si>
    <t>Sc (m³/day/m)</t>
  </si>
  <si>
    <t>Step drawdown test 3</t>
  </si>
  <si>
    <t>Step drawdown test 4</t>
  </si>
  <si>
    <t>Step drawdown test 5</t>
  </si>
  <si>
    <t>Sc (m³/h/m)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</si>
</sst>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</cellStyleXfs>
  <cellXfs count="84">
    <xf numFmtId="0" fontId="0" fillId="0" borderId="0" xfId="0"/>
    <xf numFmtId="0" fontId="20" fillId="0" borderId="0" xfId="0" applyFont="1"/>
    <xf numFmtId="0" fontId="0" fillId="0" borderId="0" xfId="0" applyFont="1"/>
    <xf numFmtId="0" fontId="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vertical="top"/>
    </xf>
    <xf numFmtId="0" fontId="0" fillId="0" borderId="16" xfId="0" applyBorder="1"/>
    <xf numFmtId="0" fontId="0" fillId="0" borderId="18" xfId="0" applyBorder="1"/>
    <xf numFmtId="0" fontId="20" fillId="0" borderId="0" xfId="0" applyFont="1" applyBorder="1"/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Alignment="1"/>
    <xf numFmtId="0" fontId="0" fillId="0" borderId="0" xfId="0" applyFont="1" applyBorder="1" applyAlignment="1">
      <alignment vertical="top"/>
    </xf>
    <xf numFmtId="0" fontId="20" fillId="0" borderId="0" xfId="0" applyFont="1" applyBorder="1" applyAlignment="1">
      <alignment horizontal="justify" vertical="center"/>
    </xf>
    <xf numFmtId="0" fontId="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/>
    <xf numFmtId="0" fontId="2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1" fontId="0" fillId="0" borderId="0" xfId="0" applyNumberFormat="1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1" fontId="19" fillId="0" borderId="0" xfId="0" applyNumberFormat="1" applyFont="1" applyBorder="1" applyAlignment="1">
      <alignment horizontal="left" vertical="top"/>
    </xf>
    <xf numFmtId="0" fontId="20" fillId="0" borderId="21" xfId="0" applyFont="1" applyBorder="1" applyAlignment="1">
      <alignment horizontal="left" vertical="top"/>
    </xf>
    <xf numFmtId="0" fontId="0" fillId="0" borderId="21" xfId="0" applyFont="1" applyBorder="1" applyAlignment="1">
      <alignment horizontal="left" vertical="top"/>
    </xf>
    <xf numFmtId="0" fontId="20" fillId="0" borderId="25" xfId="0" applyFont="1" applyFill="1" applyBorder="1"/>
    <xf numFmtId="17" fontId="20" fillId="0" borderId="26" xfId="0" applyNumberFormat="1" applyFont="1" applyFill="1" applyBorder="1"/>
    <xf numFmtId="0" fontId="20" fillId="0" borderId="27" xfId="0" applyFont="1" applyFill="1" applyBorder="1"/>
    <xf numFmtId="0" fontId="20" fillId="0" borderId="15" xfId="0" applyFont="1" applyFill="1" applyBorder="1"/>
    <xf numFmtId="0" fontId="20" fillId="0" borderId="0" xfId="0" applyFont="1" applyFill="1" applyBorder="1"/>
    <xf numFmtId="0" fontId="20" fillId="0" borderId="16" xfId="0" applyFont="1" applyFill="1" applyBorder="1"/>
    <xf numFmtId="1" fontId="0" fillId="0" borderId="0" xfId="0" applyNumberFormat="1" applyFont="1" applyFill="1" applyBorder="1"/>
    <xf numFmtId="1" fontId="0" fillId="0" borderId="16" xfId="0" applyNumberFormat="1" applyFont="1" applyFill="1" applyBorder="1"/>
    <xf numFmtId="0" fontId="20" fillId="0" borderId="17" xfId="0" applyFont="1" applyFill="1" applyBorder="1"/>
    <xf numFmtId="1" fontId="0" fillId="0" borderId="28" xfId="0" applyNumberFormat="1" applyFont="1" applyFill="1" applyBorder="1"/>
    <xf numFmtId="1" fontId="0" fillId="0" borderId="18" xfId="0" applyNumberFormat="1" applyFont="1" applyFill="1" applyBorder="1"/>
    <xf numFmtId="1" fontId="0" fillId="0" borderId="0" xfId="0" applyNumberFormat="1" applyFont="1" applyFill="1"/>
    <xf numFmtId="0" fontId="0" fillId="0" borderId="0" xfId="0" applyFont="1" applyFill="1"/>
    <xf numFmtId="15" fontId="20" fillId="0" borderId="26" xfId="0" applyNumberFormat="1" applyFont="1" applyFill="1" applyBorder="1"/>
    <xf numFmtId="0" fontId="0" fillId="0" borderId="0" xfId="0" applyFont="1" applyFill="1" applyBorder="1"/>
    <xf numFmtId="0" fontId="0" fillId="0" borderId="28" xfId="0" applyFont="1" applyFill="1" applyBorder="1"/>
    <xf numFmtId="0" fontId="0" fillId="0" borderId="15" xfId="0" applyFont="1" applyFill="1" applyBorder="1"/>
    <xf numFmtId="0" fontId="0" fillId="0" borderId="17" xfId="0" applyFont="1" applyFill="1" applyBorder="1"/>
    <xf numFmtId="0" fontId="20" fillId="0" borderId="25" xfId="0" applyFont="1" applyBorder="1"/>
    <xf numFmtId="17" fontId="20" fillId="0" borderId="26" xfId="0" applyNumberFormat="1" applyFont="1" applyBorder="1"/>
    <xf numFmtId="0" fontId="20" fillId="0" borderId="27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0" fillId="0" borderId="28" xfId="0" applyBorder="1"/>
    <xf numFmtId="15" fontId="20" fillId="0" borderId="26" xfId="0" applyNumberFormat="1" applyFont="1" applyBorder="1"/>
    <xf numFmtId="16" fontId="20" fillId="0" borderId="26" xfId="0" applyNumberFormat="1" applyFont="1" applyBorder="1"/>
    <xf numFmtId="2" fontId="0" fillId="0" borderId="14" xfId="0" applyNumberFormat="1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20" fillId="0" borderId="22" xfId="0" applyFont="1" applyBorder="1" applyAlignment="1">
      <alignment horizontal="left" vertical="top"/>
    </xf>
    <xf numFmtId="0" fontId="20" fillId="0" borderId="23" xfId="0" applyFont="1" applyBorder="1" applyAlignment="1">
      <alignment horizontal="left" vertical="top"/>
    </xf>
    <xf numFmtId="0" fontId="20" fillId="0" borderId="24" xfId="0" applyFont="1" applyBorder="1" applyAlignment="1">
      <alignment horizontal="left" vertical="top"/>
    </xf>
    <xf numFmtId="0" fontId="20" fillId="0" borderId="19" xfId="0" applyFont="1" applyBorder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  <xf numFmtId="0" fontId="0" fillId="0" borderId="10" xfId="0" applyFont="1" applyBorder="1" applyAlignment="1">
      <alignment horizontal="justify" vertical="center"/>
    </xf>
    <xf numFmtId="0" fontId="0" fillId="0" borderId="11" xfId="0" applyFont="1" applyBorder="1" applyAlignment="1">
      <alignment horizontal="justify" vertical="center"/>
    </xf>
    <xf numFmtId="0" fontId="0" fillId="0" borderId="12" xfId="0" applyFont="1" applyBorder="1" applyAlignment="1">
      <alignment horizontal="justify" vertical="center"/>
    </xf>
    <xf numFmtId="0" fontId="20" fillId="0" borderId="22" xfId="0" applyFont="1" applyBorder="1" applyAlignment="1">
      <alignment horizontal="justify" vertical="center"/>
    </xf>
    <xf numFmtId="0" fontId="20" fillId="0" borderId="23" xfId="0" applyFont="1" applyBorder="1" applyAlignment="1">
      <alignment horizontal="justify" vertical="center"/>
    </xf>
    <xf numFmtId="0" fontId="20" fillId="0" borderId="24" xfId="0" applyFont="1" applyBorder="1" applyAlignment="1">
      <alignment horizontal="justify" vertical="center"/>
    </xf>
    <xf numFmtId="0" fontId="20" fillId="0" borderId="19" xfId="0" applyFont="1" applyBorder="1" applyAlignment="1">
      <alignment horizontal="justify" vertical="center"/>
    </xf>
    <xf numFmtId="0" fontId="20" fillId="0" borderId="20" xfId="0" applyFont="1" applyBorder="1" applyAlignment="1">
      <alignment horizontal="justify" vertical="center"/>
    </xf>
    <xf numFmtId="0" fontId="20" fillId="0" borderId="14" xfId="0" applyFont="1" applyBorder="1" applyAlignment="1">
      <alignment horizontal="justify" vertical="center"/>
    </xf>
    <xf numFmtId="0" fontId="0" fillId="0" borderId="22" xfId="0" applyFont="1" applyBorder="1" applyAlignment="1">
      <alignment horizontal="justify" vertical="center"/>
    </xf>
    <xf numFmtId="0" fontId="0" fillId="0" borderId="24" xfId="0" applyFont="1" applyBorder="1" applyAlignment="1">
      <alignment horizontal="justify" vertic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35" sqref="E35"/>
    </sheetView>
  </sheetViews>
  <sheetFormatPr defaultRowHeight="12.75" x14ac:dyDescent="0.2"/>
  <cols>
    <col min="1" max="1" width="8.7109375" style="26" bestFit="1" customWidth="1"/>
    <col min="2" max="2" width="6.42578125" style="26" bestFit="1" customWidth="1"/>
    <col min="3" max="3" width="10.7109375" style="26" bestFit="1" customWidth="1"/>
    <col min="4" max="4" width="7.28515625" style="26" bestFit="1" customWidth="1"/>
    <col min="5" max="5" width="34.42578125" style="28" customWidth="1"/>
    <col min="6" max="6" width="9.140625" style="12"/>
  </cols>
  <sheetData>
    <row r="1" spans="1:5" ht="13.5" thickBot="1" x14ac:dyDescent="0.25">
      <c r="A1" s="61" t="s">
        <v>1</v>
      </c>
      <c r="B1" s="62"/>
      <c r="C1" s="62"/>
      <c r="D1" s="62"/>
      <c r="E1" s="63"/>
    </row>
    <row r="2" spans="1:5" ht="15" thickBot="1" x14ac:dyDescent="0.25">
      <c r="A2" s="22" t="s">
        <v>2</v>
      </c>
      <c r="B2" s="23" t="s">
        <v>3</v>
      </c>
      <c r="C2" s="23" t="s">
        <v>4</v>
      </c>
      <c r="D2" s="23" t="s">
        <v>5</v>
      </c>
      <c r="E2" s="23" t="s">
        <v>11</v>
      </c>
    </row>
    <row r="3" spans="1:5" ht="13.5" thickBot="1" x14ac:dyDescent="0.25">
      <c r="A3" s="24">
        <v>1</v>
      </c>
      <c r="B3" s="25">
        <v>3.02</v>
      </c>
      <c r="C3" s="25">
        <v>60</v>
      </c>
      <c r="D3" s="25">
        <v>3.81</v>
      </c>
      <c r="E3" s="60">
        <f>B3*86.4/D3</f>
        <v>68.485039370078738</v>
      </c>
    </row>
    <row r="4" spans="1:5" ht="13.5" thickBot="1" x14ac:dyDescent="0.25">
      <c r="A4" s="24">
        <v>2</v>
      </c>
      <c r="B4" s="25">
        <v>6.02</v>
      </c>
      <c r="C4" s="25">
        <v>120</v>
      </c>
      <c r="D4" s="25">
        <v>8.14</v>
      </c>
      <c r="E4" s="60">
        <f>B4*86.4/D4</f>
        <v>63.897788697788698</v>
      </c>
    </row>
    <row r="5" spans="1:5" ht="13.5" thickBot="1" x14ac:dyDescent="0.25">
      <c r="A5" s="24">
        <v>3</v>
      </c>
      <c r="B5" s="25">
        <v>7.75</v>
      </c>
      <c r="C5" s="25">
        <v>60</v>
      </c>
      <c r="D5" s="25">
        <v>10.41</v>
      </c>
      <c r="E5" s="60">
        <f>B5*86.4/D5</f>
        <v>64.322766570605182</v>
      </c>
    </row>
    <row r="6" spans="1:5" ht="16.5" customHeight="1" thickBot="1" x14ac:dyDescent="0.25">
      <c r="A6" s="61" t="s">
        <v>6</v>
      </c>
      <c r="B6" s="62"/>
      <c r="C6" s="62"/>
      <c r="D6" s="62"/>
      <c r="E6" s="63"/>
    </row>
    <row r="7" spans="1:5" ht="15" thickBot="1" x14ac:dyDescent="0.25">
      <c r="A7" s="22" t="s">
        <v>2</v>
      </c>
      <c r="B7" s="23" t="s">
        <v>3</v>
      </c>
      <c r="C7" s="23" t="s">
        <v>4</v>
      </c>
      <c r="D7" s="23" t="s">
        <v>5</v>
      </c>
      <c r="E7" s="23" t="s">
        <v>11</v>
      </c>
    </row>
    <row r="8" spans="1:5" ht="13.5" thickBot="1" x14ac:dyDescent="0.25">
      <c r="A8" s="24">
        <v>1</v>
      </c>
      <c r="B8" s="25">
        <v>5</v>
      </c>
      <c r="C8" s="25">
        <v>60</v>
      </c>
      <c r="D8" s="25">
        <v>5.14</v>
      </c>
      <c r="E8" s="60">
        <f>B8*86.4/D8</f>
        <v>84.046692607003891</v>
      </c>
    </row>
    <row r="9" spans="1:5" ht="13.5" thickBot="1" x14ac:dyDescent="0.25">
      <c r="A9" s="24">
        <v>2</v>
      </c>
      <c r="B9" s="25">
        <v>6.25</v>
      </c>
      <c r="C9" s="25">
        <v>60</v>
      </c>
      <c r="D9" s="25">
        <v>6.5</v>
      </c>
      <c r="E9" s="60">
        <f>B9*86.4/D9</f>
        <v>83.07692307692308</v>
      </c>
    </row>
    <row r="10" spans="1:5" ht="13.5" thickBot="1" x14ac:dyDescent="0.25">
      <c r="A10" s="24">
        <v>3</v>
      </c>
      <c r="B10" s="25">
        <v>10</v>
      </c>
      <c r="C10" s="25">
        <v>60</v>
      </c>
      <c r="D10" s="25">
        <v>8.7799999999999994</v>
      </c>
      <c r="E10" s="60">
        <f>B10*86.4/D10</f>
        <v>98.405466970387252</v>
      </c>
    </row>
    <row r="11" spans="1:5" ht="13.5" thickBot="1" x14ac:dyDescent="0.25">
      <c r="A11" s="24">
        <v>4</v>
      </c>
      <c r="B11" s="25">
        <v>12.5</v>
      </c>
      <c r="C11" s="25">
        <v>60</v>
      </c>
      <c r="D11" s="25">
        <v>14.55</v>
      </c>
      <c r="E11" s="60">
        <f>B11*86.4/D11</f>
        <v>74.226804123711332</v>
      </c>
    </row>
    <row r="12" spans="1:5" ht="13.5" thickBot="1" x14ac:dyDescent="0.25">
      <c r="A12" s="61" t="s">
        <v>7</v>
      </c>
      <c r="B12" s="62"/>
      <c r="C12" s="62"/>
      <c r="D12" s="62"/>
      <c r="E12" s="63"/>
    </row>
    <row r="13" spans="1:5" ht="15" thickBot="1" x14ac:dyDescent="0.25">
      <c r="A13" s="22" t="s">
        <v>2</v>
      </c>
      <c r="B13" s="23" t="s">
        <v>3</v>
      </c>
      <c r="C13" s="23" t="s">
        <v>4</v>
      </c>
      <c r="D13" s="23" t="s">
        <v>5</v>
      </c>
      <c r="E13" s="23" t="s">
        <v>11</v>
      </c>
    </row>
    <row r="14" spans="1:5" ht="13.5" thickBot="1" x14ac:dyDescent="0.25">
      <c r="A14" s="24">
        <v>1</v>
      </c>
      <c r="B14" s="25">
        <v>5.2</v>
      </c>
      <c r="C14" s="25">
        <v>60</v>
      </c>
      <c r="D14" s="25">
        <v>4.91</v>
      </c>
      <c r="E14" s="60">
        <f>B14*86.4/D14</f>
        <v>91.503054989816704</v>
      </c>
    </row>
    <row r="15" spans="1:5" ht="13.5" thickBot="1" x14ac:dyDescent="0.25">
      <c r="A15" s="24">
        <v>2</v>
      </c>
      <c r="B15" s="25">
        <v>6.25</v>
      </c>
      <c r="C15" s="25">
        <v>60</v>
      </c>
      <c r="D15" s="25">
        <v>5.97</v>
      </c>
      <c r="E15" s="60">
        <f>B15*86.4/D15</f>
        <v>90.452261306532662</v>
      </c>
    </row>
    <row r="16" spans="1:5" ht="13.5" thickBot="1" x14ac:dyDescent="0.25">
      <c r="A16" s="24">
        <v>3</v>
      </c>
      <c r="B16" s="25">
        <v>10</v>
      </c>
      <c r="C16" s="25">
        <v>60</v>
      </c>
      <c r="D16" s="25">
        <v>8.07</v>
      </c>
      <c r="E16" s="60">
        <f>B16*86.4/D16</f>
        <v>107.06319702602229</v>
      </c>
    </row>
    <row r="17" spans="1:5" ht="13.5" thickBot="1" x14ac:dyDescent="0.25">
      <c r="A17" s="24">
        <v>4</v>
      </c>
      <c r="B17" s="25">
        <v>12.5</v>
      </c>
      <c r="C17" s="25">
        <v>60</v>
      </c>
      <c r="D17" s="25">
        <v>13.55</v>
      </c>
      <c r="E17" s="60">
        <f>B17*86.4/D17</f>
        <v>79.704797047970473</v>
      </c>
    </row>
    <row r="18" spans="1:5" ht="13.5" thickBot="1" x14ac:dyDescent="0.25">
      <c r="A18" s="61" t="s">
        <v>8</v>
      </c>
      <c r="B18" s="62"/>
      <c r="C18" s="62"/>
      <c r="D18" s="62"/>
      <c r="E18" s="63"/>
    </row>
    <row r="19" spans="1:5" ht="15" thickBot="1" x14ac:dyDescent="0.25">
      <c r="A19" s="22" t="s">
        <v>2</v>
      </c>
      <c r="B19" s="23" t="s">
        <v>3</v>
      </c>
      <c r="C19" s="23" t="s">
        <v>4</v>
      </c>
      <c r="D19" s="23" t="s">
        <v>9</v>
      </c>
      <c r="E19" s="23" t="s">
        <v>11</v>
      </c>
    </row>
    <row r="20" spans="1:5" ht="13.5" thickBot="1" x14ac:dyDescent="0.25">
      <c r="A20" s="24">
        <v>1</v>
      </c>
      <c r="B20" s="25">
        <v>0.4</v>
      </c>
      <c r="C20" s="25">
        <v>30</v>
      </c>
      <c r="D20" s="25">
        <v>0.28999999999999998</v>
      </c>
      <c r="E20" s="60">
        <f>B20*86.4/D20</f>
        <v>119.17241379310346</v>
      </c>
    </row>
    <row r="21" spans="1:5" ht="13.5" thickBot="1" x14ac:dyDescent="0.25">
      <c r="A21" s="24">
        <v>2</v>
      </c>
      <c r="B21" s="25">
        <v>0.9</v>
      </c>
      <c r="C21" s="25">
        <v>30</v>
      </c>
      <c r="D21" s="25">
        <v>0.77</v>
      </c>
      <c r="E21" s="60">
        <f>B21*86.4/D21</f>
        <v>100.98701298701299</v>
      </c>
    </row>
    <row r="22" spans="1:5" ht="13.5" thickBot="1" x14ac:dyDescent="0.25">
      <c r="A22" s="24">
        <v>3</v>
      </c>
      <c r="B22" s="25">
        <v>7.7</v>
      </c>
      <c r="C22" s="25">
        <v>30</v>
      </c>
      <c r="D22" s="25">
        <v>5.87</v>
      </c>
      <c r="E22" s="60">
        <f>B22*86.4/D22</f>
        <v>113.33560477001704</v>
      </c>
    </row>
    <row r="23" spans="1:5" ht="13.5" thickBot="1" x14ac:dyDescent="0.25">
      <c r="A23" s="24">
        <v>4</v>
      </c>
      <c r="B23" s="25">
        <v>14.3</v>
      </c>
      <c r="C23" s="25">
        <v>30</v>
      </c>
      <c r="D23" s="25">
        <v>11.18</v>
      </c>
      <c r="E23" s="60">
        <f>B23*86.4/D23</f>
        <v>110.51162790697677</v>
      </c>
    </row>
    <row r="24" spans="1:5" ht="13.5" thickBot="1" x14ac:dyDescent="0.25">
      <c r="A24" s="61" t="s">
        <v>10</v>
      </c>
      <c r="B24" s="62"/>
      <c r="C24" s="62"/>
      <c r="D24" s="62"/>
      <c r="E24" s="63"/>
    </row>
    <row r="25" spans="1:5" ht="15" thickBot="1" x14ac:dyDescent="0.25">
      <c r="A25" s="22" t="s">
        <v>2</v>
      </c>
      <c r="B25" s="23" t="s">
        <v>3</v>
      </c>
      <c r="C25" s="23" t="s">
        <v>4</v>
      </c>
      <c r="D25" s="23" t="s">
        <v>5</v>
      </c>
      <c r="E25" s="23" t="s">
        <v>11</v>
      </c>
    </row>
    <row r="26" spans="1:5" ht="13.5" thickBot="1" x14ac:dyDescent="0.25">
      <c r="A26" s="24">
        <v>1</v>
      </c>
      <c r="B26" s="25">
        <v>4.79</v>
      </c>
      <c r="C26" s="25">
        <v>60</v>
      </c>
      <c r="D26" s="25">
        <v>4.68</v>
      </c>
      <c r="E26" s="60">
        <f>B26*86.4/D26</f>
        <v>88.430769230769243</v>
      </c>
    </row>
    <row r="27" spans="1:5" ht="13.5" thickBot="1" x14ac:dyDescent="0.25">
      <c r="A27" s="24">
        <v>2</v>
      </c>
      <c r="B27" s="25">
        <v>6.55</v>
      </c>
      <c r="C27" s="25">
        <v>60</v>
      </c>
      <c r="D27" s="25">
        <v>6.34</v>
      </c>
      <c r="E27" s="60">
        <f>B27*86.4/D27</f>
        <v>89.261829652996866</v>
      </c>
    </row>
    <row r="28" spans="1:5" ht="13.5" thickBot="1" x14ac:dyDescent="0.25">
      <c r="A28" s="24">
        <v>3</v>
      </c>
      <c r="B28" s="25">
        <v>11.92</v>
      </c>
      <c r="C28" s="25">
        <v>60</v>
      </c>
      <c r="D28" s="25">
        <v>11.18</v>
      </c>
      <c r="E28" s="60">
        <f>B28*86.4/D28</f>
        <v>92.118783542039367</v>
      </c>
    </row>
    <row r="29" spans="1:5" ht="13.5" thickBot="1" x14ac:dyDescent="0.25">
      <c r="A29" s="24">
        <v>4</v>
      </c>
      <c r="B29" s="25">
        <v>14.04</v>
      </c>
      <c r="C29" s="25">
        <v>60</v>
      </c>
      <c r="D29" s="25">
        <v>12.89</v>
      </c>
      <c r="E29" s="60">
        <f>B29*86.4/D29</f>
        <v>94.108301008533743</v>
      </c>
    </row>
    <row r="30" spans="1:5" x14ac:dyDescent="0.2">
      <c r="B30" s="27"/>
    </row>
    <row r="31" spans="1:5" x14ac:dyDescent="0.2">
      <c r="B31" s="27"/>
    </row>
    <row r="32" spans="1:5" x14ac:dyDescent="0.2">
      <c r="B32" s="27"/>
    </row>
    <row r="33" spans="2:5" x14ac:dyDescent="0.2">
      <c r="B33" s="27"/>
    </row>
    <row r="34" spans="2:5" x14ac:dyDescent="0.2">
      <c r="B34" s="27"/>
    </row>
    <row r="35" spans="2:5" x14ac:dyDescent="0.2">
      <c r="B35" s="27"/>
      <c r="D35" s="29"/>
      <c r="E35" s="30"/>
    </row>
    <row r="36" spans="2:5" x14ac:dyDescent="0.2">
      <c r="B36" s="27"/>
      <c r="D36" s="29"/>
      <c r="E36" s="30"/>
    </row>
    <row r="37" spans="2:5" x14ac:dyDescent="0.2">
      <c r="B37" s="27"/>
      <c r="D37" s="29"/>
      <c r="E37" s="30"/>
    </row>
    <row r="38" spans="2:5" x14ac:dyDescent="0.2">
      <c r="D38" s="29"/>
      <c r="E38" s="30"/>
    </row>
    <row r="39" spans="2:5" x14ac:dyDescent="0.2">
      <c r="D39" s="29"/>
      <c r="E39" s="30"/>
    </row>
  </sheetData>
  <mergeCells count="5">
    <mergeCell ref="A1:E1"/>
    <mergeCell ref="A6:E6"/>
    <mergeCell ref="A12:E12"/>
    <mergeCell ref="A18:E18"/>
    <mergeCell ref="A24:E2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H21" sqref="H21"/>
    </sheetView>
  </sheetViews>
  <sheetFormatPr defaultRowHeight="12.75" x14ac:dyDescent="0.2"/>
  <cols>
    <col min="1" max="1" width="20.85546875" bestFit="1" customWidth="1"/>
    <col min="2" max="2" width="9.5703125" bestFit="1" customWidth="1"/>
    <col min="3" max="3" width="13.5703125" bestFit="1" customWidth="1"/>
  </cols>
  <sheetData>
    <row r="1" spans="1:3" x14ac:dyDescent="0.2">
      <c r="A1" s="33" t="s">
        <v>51</v>
      </c>
      <c r="B1" s="34">
        <v>28976</v>
      </c>
      <c r="C1" s="35" t="s">
        <v>52</v>
      </c>
    </row>
    <row r="2" spans="1:3" x14ac:dyDescent="0.2">
      <c r="A2" s="36"/>
      <c r="B2" s="37" t="s">
        <v>53</v>
      </c>
      <c r="C2" s="38" t="s">
        <v>54</v>
      </c>
    </row>
    <row r="3" spans="1:3" x14ac:dyDescent="0.2">
      <c r="A3" s="36">
        <v>1</v>
      </c>
      <c r="B3" s="39">
        <f>3.02*86.4</f>
        <v>260.928</v>
      </c>
      <c r="C3" s="40">
        <f>B3/3.805</f>
        <v>68.575032851511168</v>
      </c>
    </row>
    <row r="4" spans="1:3" x14ac:dyDescent="0.2">
      <c r="A4" s="36">
        <v>2</v>
      </c>
      <c r="B4" s="39">
        <f>6.02*86.4</f>
        <v>520.12800000000004</v>
      </c>
      <c r="C4" s="40">
        <f>B4/8.14</f>
        <v>63.897788697788698</v>
      </c>
    </row>
    <row r="5" spans="1:3" x14ac:dyDescent="0.2">
      <c r="A5" s="41">
        <v>3</v>
      </c>
      <c r="B5" s="42">
        <f>7.75*86.4</f>
        <v>669.6</v>
      </c>
      <c r="C5" s="43">
        <f>B5/10.41</f>
        <v>64.322766570605182</v>
      </c>
    </row>
    <row r="6" spans="1:3" x14ac:dyDescent="0.2">
      <c r="A6" s="44"/>
      <c r="B6" s="45"/>
      <c r="C6" s="45"/>
    </row>
    <row r="7" spans="1:3" x14ac:dyDescent="0.2">
      <c r="A7" s="33" t="s">
        <v>55</v>
      </c>
      <c r="B7" s="46">
        <v>36578</v>
      </c>
      <c r="C7" s="35" t="s">
        <v>52</v>
      </c>
    </row>
    <row r="8" spans="1:3" x14ac:dyDescent="0.2">
      <c r="A8" s="36"/>
      <c r="B8" s="37" t="s">
        <v>56</v>
      </c>
      <c r="C8" s="38" t="s">
        <v>57</v>
      </c>
    </row>
    <row r="9" spans="1:3" x14ac:dyDescent="0.2">
      <c r="A9" s="36">
        <v>1</v>
      </c>
      <c r="B9" s="47">
        <f>5*86.4</f>
        <v>432</v>
      </c>
      <c r="C9" s="40">
        <v>84</v>
      </c>
    </row>
    <row r="10" spans="1:3" x14ac:dyDescent="0.2">
      <c r="A10" s="36">
        <v>2</v>
      </c>
      <c r="B10" s="47">
        <f>6.25*86.4</f>
        <v>540</v>
      </c>
      <c r="C10" s="40">
        <v>83.08</v>
      </c>
    </row>
    <row r="11" spans="1:3" x14ac:dyDescent="0.2">
      <c r="A11" s="36">
        <v>3</v>
      </c>
      <c r="B11" s="47">
        <f>10*86.4</f>
        <v>864</v>
      </c>
      <c r="C11" s="40">
        <v>98.41</v>
      </c>
    </row>
    <row r="12" spans="1:3" x14ac:dyDescent="0.2">
      <c r="A12" s="41">
        <v>4</v>
      </c>
      <c r="B12" s="48">
        <f>12.5*86.4</f>
        <v>1080</v>
      </c>
      <c r="C12" s="43">
        <v>74.23</v>
      </c>
    </row>
    <row r="13" spans="1:3" x14ac:dyDescent="0.2">
      <c r="A13" s="45"/>
      <c r="B13" s="45"/>
      <c r="C13" s="45"/>
    </row>
    <row r="14" spans="1:3" x14ac:dyDescent="0.2">
      <c r="A14" s="33" t="s">
        <v>58</v>
      </c>
      <c r="B14" s="46">
        <v>36582</v>
      </c>
      <c r="C14" s="35" t="s">
        <v>52</v>
      </c>
    </row>
    <row r="15" spans="1:3" x14ac:dyDescent="0.2">
      <c r="A15" s="36"/>
      <c r="B15" s="37" t="s">
        <v>53</v>
      </c>
      <c r="C15" s="38" t="s">
        <v>54</v>
      </c>
    </row>
    <row r="16" spans="1:3" x14ac:dyDescent="0.2">
      <c r="A16" s="36">
        <v>1</v>
      </c>
      <c r="B16" s="39">
        <f>5.2*86.4</f>
        <v>449.28000000000003</v>
      </c>
      <c r="C16" s="40">
        <v>91.5</v>
      </c>
    </row>
    <row r="17" spans="1:3" x14ac:dyDescent="0.2">
      <c r="A17" s="36">
        <v>2</v>
      </c>
      <c r="B17" s="47">
        <f>6.25*86.4</f>
        <v>540</v>
      </c>
      <c r="C17" s="40">
        <v>90.45</v>
      </c>
    </row>
    <row r="18" spans="1:3" x14ac:dyDescent="0.2">
      <c r="A18" s="36">
        <v>3</v>
      </c>
      <c r="B18" s="47">
        <f>10*86.4</f>
        <v>864</v>
      </c>
      <c r="C18" s="40">
        <v>107.06</v>
      </c>
    </row>
    <row r="19" spans="1:3" x14ac:dyDescent="0.2">
      <c r="A19" s="41">
        <v>4</v>
      </c>
      <c r="B19" s="48">
        <f>12.5*86.4</f>
        <v>1080</v>
      </c>
      <c r="C19" s="43">
        <v>79.7</v>
      </c>
    </row>
    <row r="20" spans="1:3" x14ac:dyDescent="0.2">
      <c r="A20" s="45"/>
      <c r="B20" s="45"/>
      <c r="C20" s="45"/>
    </row>
    <row r="21" spans="1:3" x14ac:dyDescent="0.2">
      <c r="A21" s="33" t="s">
        <v>59</v>
      </c>
      <c r="B21" s="34">
        <v>39387</v>
      </c>
      <c r="C21" s="35" t="s">
        <v>52</v>
      </c>
    </row>
    <row r="22" spans="1:3" x14ac:dyDescent="0.2">
      <c r="A22" s="36"/>
      <c r="B22" s="37" t="s">
        <v>53</v>
      </c>
      <c r="C22" s="38" t="s">
        <v>54</v>
      </c>
    </row>
    <row r="23" spans="1:3" x14ac:dyDescent="0.2">
      <c r="A23" s="36">
        <v>1</v>
      </c>
      <c r="B23" s="39">
        <f>0.4*86.4</f>
        <v>34.56</v>
      </c>
      <c r="C23" s="40">
        <v>119.17</v>
      </c>
    </row>
    <row r="24" spans="1:3" x14ac:dyDescent="0.2">
      <c r="A24" s="36">
        <v>2</v>
      </c>
      <c r="B24" s="39">
        <f>0.9*86.4</f>
        <v>77.760000000000005</v>
      </c>
      <c r="C24" s="40">
        <v>100.99</v>
      </c>
    </row>
    <row r="25" spans="1:3" x14ac:dyDescent="0.2">
      <c r="A25" s="36">
        <v>3</v>
      </c>
      <c r="B25" s="39">
        <f>7.7*86.4</f>
        <v>665.28000000000009</v>
      </c>
      <c r="C25" s="40">
        <v>113.34</v>
      </c>
    </row>
    <row r="26" spans="1:3" x14ac:dyDescent="0.2">
      <c r="A26" s="41">
        <v>4</v>
      </c>
      <c r="B26" s="42">
        <f>14.3*86.4</f>
        <v>1235.5200000000002</v>
      </c>
      <c r="C26" s="43">
        <v>110.51</v>
      </c>
    </row>
    <row r="27" spans="1:3" x14ac:dyDescent="0.2">
      <c r="A27" s="44"/>
      <c r="B27" s="45"/>
      <c r="C27" s="45"/>
    </row>
    <row r="28" spans="1:3" x14ac:dyDescent="0.2">
      <c r="A28" s="33" t="s">
        <v>60</v>
      </c>
      <c r="B28" s="34">
        <v>41275</v>
      </c>
      <c r="C28" s="35" t="s">
        <v>52</v>
      </c>
    </row>
    <row r="29" spans="1:3" x14ac:dyDescent="0.2">
      <c r="A29" s="49"/>
      <c r="B29" s="37" t="s">
        <v>53</v>
      </c>
      <c r="C29" s="38" t="s">
        <v>54</v>
      </c>
    </row>
    <row r="30" spans="1:3" x14ac:dyDescent="0.2">
      <c r="A30" s="49">
        <v>1</v>
      </c>
      <c r="B30" s="39">
        <v>413.85600000000005</v>
      </c>
      <c r="C30" s="40">
        <v>88.43</v>
      </c>
    </row>
    <row r="31" spans="1:3" x14ac:dyDescent="0.2">
      <c r="A31" s="49">
        <v>2</v>
      </c>
      <c r="B31" s="39">
        <v>565.92000000000007</v>
      </c>
      <c r="C31" s="40">
        <v>89.26</v>
      </c>
    </row>
    <row r="32" spans="1:3" x14ac:dyDescent="0.2">
      <c r="A32" s="49">
        <v>3</v>
      </c>
      <c r="B32" s="39">
        <v>1029.8880000000001</v>
      </c>
      <c r="C32" s="40">
        <v>92.12</v>
      </c>
    </row>
    <row r="33" spans="1:3" x14ac:dyDescent="0.2">
      <c r="A33" s="50">
        <v>4</v>
      </c>
      <c r="B33" s="42">
        <v>1213.056</v>
      </c>
      <c r="C33" s="43">
        <v>94.11</v>
      </c>
    </row>
    <row r="34" spans="1:3" x14ac:dyDescent="0.2">
      <c r="A34" s="45"/>
      <c r="B34" s="45"/>
      <c r="C34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23" sqref="F23"/>
    </sheetView>
  </sheetViews>
  <sheetFormatPr defaultRowHeight="12.75" x14ac:dyDescent="0.2"/>
  <cols>
    <col min="1" max="1" width="19.140625" style="1" bestFit="1" customWidth="1"/>
    <col min="2" max="2" width="9.28515625" customWidth="1"/>
    <col min="3" max="3" width="10.85546875" bestFit="1" customWidth="1"/>
  </cols>
  <sheetData>
    <row r="1" spans="1:6" x14ac:dyDescent="0.2">
      <c r="A1" s="51" t="s">
        <v>51</v>
      </c>
      <c r="B1" s="52">
        <v>28976</v>
      </c>
      <c r="C1" s="53" t="s">
        <v>52</v>
      </c>
    </row>
    <row r="2" spans="1:6" x14ac:dyDescent="0.2">
      <c r="A2" s="54"/>
      <c r="B2" s="8" t="s">
        <v>5</v>
      </c>
      <c r="C2" s="55" t="s">
        <v>61</v>
      </c>
    </row>
    <row r="3" spans="1:6" x14ac:dyDescent="0.2">
      <c r="A3" s="54">
        <v>1</v>
      </c>
      <c r="B3" s="9">
        <v>4</v>
      </c>
      <c r="C3" s="6">
        <v>3</v>
      </c>
      <c r="E3" s="9"/>
      <c r="F3" s="9"/>
    </row>
    <row r="4" spans="1:6" x14ac:dyDescent="0.2">
      <c r="A4" s="54">
        <v>2</v>
      </c>
      <c r="B4" s="9">
        <v>8</v>
      </c>
      <c r="C4" s="6">
        <v>3</v>
      </c>
      <c r="E4" s="9"/>
      <c r="F4" s="9"/>
    </row>
    <row r="5" spans="1:6" x14ac:dyDescent="0.2">
      <c r="A5" s="56">
        <v>3</v>
      </c>
      <c r="B5" s="57">
        <v>10</v>
      </c>
      <c r="C5" s="7">
        <v>3</v>
      </c>
      <c r="E5" s="9"/>
      <c r="F5" s="9"/>
    </row>
    <row r="6" spans="1:6" x14ac:dyDescent="0.2">
      <c r="A6" s="8"/>
      <c r="B6" s="9"/>
      <c r="C6" s="9"/>
      <c r="E6" s="9"/>
      <c r="F6" s="9"/>
    </row>
    <row r="7" spans="1:6" x14ac:dyDescent="0.2">
      <c r="A7" s="51" t="s">
        <v>55</v>
      </c>
      <c r="B7" s="58">
        <v>36578</v>
      </c>
      <c r="C7" s="53" t="s">
        <v>52</v>
      </c>
      <c r="E7" s="9"/>
      <c r="F7" s="9"/>
    </row>
    <row r="8" spans="1:6" x14ac:dyDescent="0.2">
      <c r="A8" s="54"/>
      <c r="B8" s="8" t="s">
        <v>5</v>
      </c>
      <c r="C8" s="55" t="s">
        <v>61</v>
      </c>
      <c r="E8" s="9"/>
      <c r="F8" s="9"/>
    </row>
    <row r="9" spans="1:6" x14ac:dyDescent="0.2">
      <c r="A9" s="54">
        <v>1</v>
      </c>
      <c r="B9" s="9">
        <v>5.14</v>
      </c>
      <c r="C9" s="6">
        <v>4</v>
      </c>
      <c r="E9" s="9"/>
      <c r="F9" s="9"/>
    </row>
    <row r="10" spans="1:6" x14ac:dyDescent="0.2">
      <c r="A10" s="54">
        <v>2</v>
      </c>
      <c r="B10" s="9">
        <v>6.5</v>
      </c>
      <c r="C10" s="6">
        <v>3</v>
      </c>
      <c r="E10" s="9"/>
      <c r="F10" s="9"/>
    </row>
    <row r="11" spans="1:6" x14ac:dyDescent="0.2">
      <c r="A11" s="54">
        <v>3</v>
      </c>
      <c r="B11" s="9">
        <v>8.7799999999999994</v>
      </c>
      <c r="C11" s="6">
        <v>4</v>
      </c>
      <c r="E11" s="9"/>
      <c r="F11" s="9"/>
    </row>
    <row r="12" spans="1:6" x14ac:dyDescent="0.2">
      <c r="A12" s="56">
        <v>4</v>
      </c>
      <c r="B12" s="57">
        <v>14.55</v>
      </c>
      <c r="C12" s="7">
        <v>3</v>
      </c>
      <c r="E12" s="9"/>
      <c r="F12" s="9"/>
    </row>
    <row r="13" spans="1:6" x14ac:dyDescent="0.2">
      <c r="A13" s="8"/>
      <c r="B13" s="9"/>
      <c r="C13" s="9"/>
    </row>
    <row r="14" spans="1:6" x14ac:dyDescent="0.2">
      <c r="A14" s="51" t="s">
        <v>58</v>
      </c>
      <c r="B14" s="58">
        <v>36582</v>
      </c>
      <c r="C14" s="53" t="s">
        <v>52</v>
      </c>
    </row>
    <row r="15" spans="1:6" x14ac:dyDescent="0.2">
      <c r="A15" s="54"/>
      <c r="B15" s="8" t="s">
        <v>5</v>
      </c>
      <c r="C15" s="55" t="s">
        <v>61</v>
      </c>
    </row>
    <row r="16" spans="1:6" x14ac:dyDescent="0.2">
      <c r="A16" s="54">
        <v>1</v>
      </c>
      <c r="B16" s="9">
        <v>4</v>
      </c>
      <c r="C16" s="6">
        <v>4</v>
      </c>
    </row>
    <row r="17" spans="1:3" x14ac:dyDescent="0.2">
      <c r="A17" s="54">
        <v>2</v>
      </c>
      <c r="B17" s="9">
        <v>5.97</v>
      </c>
      <c r="C17" s="6">
        <v>4</v>
      </c>
    </row>
    <row r="18" spans="1:3" x14ac:dyDescent="0.2">
      <c r="A18" s="54">
        <v>3</v>
      </c>
      <c r="B18" s="9">
        <v>8.07</v>
      </c>
      <c r="C18" s="6">
        <v>4</v>
      </c>
    </row>
    <row r="19" spans="1:3" x14ac:dyDescent="0.2">
      <c r="A19" s="56">
        <v>4</v>
      </c>
      <c r="B19" s="57">
        <v>13.55</v>
      </c>
      <c r="C19" s="7">
        <v>3</v>
      </c>
    </row>
    <row r="20" spans="1:3" x14ac:dyDescent="0.2">
      <c r="A20" s="8"/>
      <c r="B20" s="9"/>
      <c r="C20" s="9"/>
    </row>
    <row r="21" spans="1:3" x14ac:dyDescent="0.2">
      <c r="A21" s="51" t="s">
        <v>59</v>
      </c>
      <c r="B21" s="59">
        <v>41950</v>
      </c>
      <c r="C21" s="53" t="s">
        <v>52</v>
      </c>
    </row>
    <row r="22" spans="1:3" x14ac:dyDescent="0.2">
      <c r="A22" s="54"/>
      <c r="B22" s="8" t="s">
        <v>5</v>
      </c>
      <c r="C22" s="55" t="s">
        <v>61</v>
      </c>
    </row>
    <row r="23" spans="1:3" x14ac:dyDescent="0.2">
      <c r="A23" s="54">
        <v>1</v>
      </c>
      <c r="B23" s="9">
        <v>0</v>
      </c>
      <c r="C23" s="6">
        <v>5</v>
      </c>
    </row>
    <row r="24" spans="1:3" x14ac:dyDescent="0.2">
      <c r="A24" s="54">
        <v>2</v>
      </c>
      <c r="B24" s="9">
        <v>1</v>
      </c>
      <c r="C24" s="6">
        <v>4</v>
      </c>
    </row>
    <row r="25" spans="1:3" x14ac:dyDescent="0.2">
      <c r="A25" s="54">
        <v>3</v>
      </c>
      <c r="B25" s="9">
        <v>6</v>
      </c>
      <c r="C25" s="6">
        <v>5</v>
      </c>
    </row>
    <row r="26" spans="1:3" x14ac:dyDescent="0.2">
      <c r="A26" s="56">
        <v>4</v>
      </c>
      <c r="B26" s="57">
        <v>11</v>
      </c>
      <c r="C26" s="7">
        <v>5</v>
      </c>
    </row>
    <row r="27" spans="1:3" x14ac:dyDescent="0.2">
      <c r="A27" s="8"/>
      <c r="B27" s="9"/>
      <c r="C27" s="9"/>
    </row>
    <row r="28" spans="1:3" x14ac:dyDescent="0.2">
      <c r="A28" s="51" t="s">
        <v>60</v>
      </c>
      <c r="B28" s="59">
        <v>41652</v>
      </c>
      <c r="C28" s="53" t="s">
        <v>52</v>
      </c>
    </row>
    <row r="29" spans="1:3" x14ac:dyDescent="0.2">
      <c r="A29" s="54"/>
      <c r="B29" s="8" t="s">
        <v>5</v>
      </c>
      <c r="C29" s="55" t="s">
        <v>61</v>
      </c>
    </row>
    <row r="30" spans="1:3" x14ac:dyDescent="0.2">
      <c r="A30" s="54">
        <v>1</v>
      </c>
      <c r="B30" s="9">
        <v>5</v>
      </c>
      <c r="C30" s="6">
        <v>4</v>
      </c>
    </row>
    <row r="31" spans="1:3" x14ac:dyDescent="0.2">
      <c r="A31" s="54">
        <v>2</v>
      </c>
      <c r="B31" s="9">
        <v>6</v>
      </c>
      <c r="C31" s="6">
        <v>4</v>
      </c>
    </row>
    <row r="32" spans="1:3" x14ac:dyDescent="0.2">
      <c r="A32" s="54">
        <v>3</v>
      </c>
      <c r="B32" s="9">
        <v>11</v>
      </c>
      <c r="C32" s="6">
        <v>4</v>
      </c>
    </row>
    <row r="33" spans="1:3" x14ac:dyDescent="0.2">
      <c r="A33" s="56">
        <v>4</v>
      </c>
      <c r="B33" s="57">
        <v>13</v>
      </c>
      <c r="C33" s="7">
        <v>4</v>
      </c>
    </row>
    <row r="34" spans="1:3" x14ac:dyDescent="0.2">
      <c r="A34" s="8"/>
      <c r="B34" s="9"/>
      <c r="C3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H11" sqref="H11"/>
    </sheetView>
  </sheetViews>
  <sheetFormatPr defaultRowHeight="12.75" x14ac:dyDescent="0.2"/>
  <cols>
    <col min="1" max="1" width="18.140625" style="26" bestFit="1" customWidth="1"/>
    <col min="2" max="2" width="23.85546875" style="26" bestFit="1" customWidth="1"/>
    <col min="3" max="3" width="9.140625" style="26"/>
    <col min="4" max="4" width="18.140625" style="26" customWidth="1"/>
    <col min="5" max="5" width="27.28515625" style="26" customWidth="1"/>
    <col min="6" max="14" width="9.140625" style="11"/>
    <col min="15" max="15" width="9.140625" style="10"/>
    <col min="16" max="16" width="9.140625" style="9"/>
  </cols>
  <sheetData>
    <row r="1" spans="1:13" ht="13.5" thickBot="1" x14ac:dyDescent="0.25">
      <c r="A1" s="61" t="s">
        <v>16</v>
      </c>
      <c r="B1" s="62"/>
      <c r="C1" s="62"/>
      <c r="D1" s="62"/>
      <c r="E1" s="63"/>
      <c r="F1" s="17"/>
      <c r="G1" s="17"/>
      <c r="H1" s="17"/>
      <c r="I1" s="17"/>
      <c r="J1" s="17"/>
      <c r="K1" s="17"/>
      <c r="L1" s="17"/>
      <c r="M1" s="17"/>
    </row>
    <row r="2" spans="1:13" ht="13.5" thickBot="1" x14ac:dyDescent="0.25">
      <c r="A2" s="22" t="s">
        <v>17</v>
      </c>
      <c r="B2" s="23" t="s">
        <v>18</v>
      </c>
      <c r="C2" s="61" t="s">
        <v>19</v>
      </c>
      <c r="D2" s="63"/>
      <c r="E2" s="23" t="s">
        <v>20</v>
      </c>
      <c r="F2" s="14"/>
      <c r="G2" s="14"/>
      <c r="H2" s="14"/>
      <c r="I2" s="14"/>
      <c r="J2" s="14"/>
      <c r="K2" s="14"/>
      <c r="L2" s="14"/>
      <c r="M2" s="14"/>
    </row>
    <row r="3" spans="1:13" ht="15" thickBot="1" x14ac:dyDescent="0.25">
      <c r="A3" s="22" t="s">
        <v>12</v>
      </c>
      <c r="B3" s="23" t="s">
        <v>13</v>
      </c>
      <c r="C3" s="23" t="s">
        <v>5</v>
      </c>
      <c r="D3" s="23" t="s">
        <v>3</v>
      </c>
      <c r="E3" s="23" t="s">
        <v>11</v>
      </c>
      <c r="F3" s="15"/>
      <c r="G3" s="15"/>
      <c r="H3" s="15"/>
      <c r="I3" s="15"/>
      <c r="J3" s="15"/>
      <c r="K3" s="15"/>
      <c r="L3" s="15"/>
      <c r="M3" s="15"/>
    </row>
    <row r="4" spans="1:13" ht="13.5" thickBot="1" x14ac:dyDescent="0.25">
      <c r="A4" s="24">
        <v>1</v>
      </c>
      <c r="B4" s="25">
        <v>1</v>
      </c>
      <c r="C4" s="25">
        <v>3.67</v>
      </c>
      <c r="D4" s="25">
        <v>3.02</v>
      </c>
      <c r="E4" s="25"/>
      <c r="F4" s="15"/>
      <c r="G4" s="15"/>
      <c r="H4" s="15"/>
      <c r="I4" s="15"/>
      <c r="J4" s="15"/>
      <c r="K4" s="15"/>
      <c r="L4" s="15"/>
      <c r="M4" s="15"/>
    </row>
    <row r="5" spans="1:13" ht="13.5" thickBot="1" x14ac:dyDescent="0.25">
      <c r="A5" s="24">
        <v>3</v>
      </c>
      <c r="B5" s="25">
        <v>3</v>
      </c>
      <c r="C5" s="25">
        <v>3.82</v>
      </c>
      <c r="D5" s="25">
        <v>3.02</v>
      </c>
      <c r="E5" s="25"/>
      <c r="F5" s="15"/>
      <c r="G5" s="15"/>
      <c r="H5" s="15"/>
      <c r="I5" s="15"/>
      <c r="J5" s="15"/>
      <c r="K5" s="15"/>
      <c r="L5" s="15"/>
      <c r="M5" s="15"/>
    </row>
    <row r="6" spans="1:13" ht="13.5" thickBot="1" x14ac:dyDescent="0.25">
      <c r="A6" s="24">
        <v>6</v>
      </c>
      <c r="B6" s="25">
        <v>6</v>
      </c>
      <c r="C6" s="25">
        <v>3.76</v>
      </c>
      <c r="D6" s="25">
        <v>3.02</v>
      </c>
      <c r="E6" s="25"/>
      <c r="F6" s="15"/>
      <c r="G6" s="15"/>
      <c r="H6" s="15"/>
      <c r="I6" s="15"/>
      <c r="J6" s="15"/>
      <c r="K6" s="15"/>
      <c r="L6" s="15"/>
      <c r="M6" s="15"/>
    </row>
    <row r="7" spans="1:13" ht="13.5" thickBot="1" x14ac:dyDescent="0.25">
      <c r="A7" s="24">
        <v>10</v>
      </c>
      <c r="B7" s="25">
        <v>10</v>
      </c>
      <c r="C7" s="25">
        <v>3.81</v>
      </c>
      <c r="D7" s="25">
        <v>3.02</v>
      </c>
      <c r="E7" s="25"/>
      <c r="F7" s="15"/>
      <c r="G7" s="15"/>
      <c r="H7" s="15"/>
      <c r="I7" s="15"/>
      <c r="J7" s="15"/>
      <c r="K7" s="15"/>
      <c r="L7" s="15"/>
      <c r="M7" s="15"/>
    </row>
    <row r="8" spans="1:13" ht="13.5" thickBot="1" x14ac:dyDescent="0.25">
      <c r="A8" s="24">
        <v>15</v>
      </c>
      <c r="B8" s="25">
        <v>15</v>
      </c>
      <c r="C8" s="25">
        <v>3.86</v>
      </c>
      <c r="D8" s="25">
        <v>3.02</v>
      </c>
      <c r="E8" s="25"/>
      <c r="F8" s="15"/>
      <c r="G8" s="15"/>
      <c r="H8" s="15"/>
      <c r="I8" s="15"/>
      <c r="J8" s="15"/>
      <c r="K8" s="15"/>
      <c r="L8" s="15"/>
      <c r="M8" s="15"/>
    </row>
    <row r="9" spans="1:13" ht="13.5" thickBot="1" x14ac:dyDescent="0.25">
      <c r="A9" s="24">
        <v>21</v>
      </c>
      <c r="B9" s="25">
        <v>21</v>
      </c>
      <c r="C9" s="25">
        <v>3.81</v>
      </c>
      <c r="D9" s="25">
        <v>3.02</v>
      </c>
      <c r="E9" s="25"/>
      <c r="F9" s="15"/>
      <c r="G9" s="15"/>
      <c r="H9" s="15"/>
      <c r="I9" s="15"/>
      <c r="J9" s="15"/>
      <c r="K9" s="15"/>
      <c r="L9" s="15"/>
      <c r="M9" s="15"/>
    </row>
    <row r="10" spans="1:13" ht="13.5" thickBot="1" x14ac:dyDescent="0.25">
      <c r="A10" s="24">
        <v>30</v>
      </c>
      <c r="B10" s="25">
        <v>30</v>
      </c>
      <c r="C10" s="25">
        <v>3.8</v>
      </c>
      <c r="D10" s="25">
        <v>3.02</v>
      </c>
      <c r="E10" s="25"/>
      <c r="F10" s="15"/>
      <c r="G10" s="15"/>
      <c r="H10" s="15"/>
      <c r="I10" s="15"/>
      <c r="J10" s="15"/>
      <c r="K10" s="15"/>
      <c r="L10" s="15"/>
      <c r="M10" s="15"/>
    </row>
    <row r="11" spans="1:13" ht="13.5" thickBot="1" x14ac:dyDescent="0.25">
      <c r="A11" s="24">
        <v>40</v>
      </c>
      <c r="B11" s="25">
        <v>40</v>
      </c>
      <c r="C11" s="25">
        <v>3.81</v>
      </c>
      <c r="D11" s="25">
        <v>3.02</v>
      </c>
      <c r="E11" s="25"/>
      <c r="F11" s="15"/>
      <c r="G11" s="15"/>
      <c r="H11" s="15"/>
      <c r="I11" s="15"/>
      <c r="J11" s="15"/>
      <c r="K11" s="15"/>
      <c r="L11" s="15"/>
      <c r="M11" s="15"/>
    </row>
    <row r="12" spans="1:13" ht="13.5" thickBot="1" x14ac:dyDescent="0.25">
      <c r="A12" s="24">
        <v>50</v>
      </c>
      <c r="B12" s="25">
        <v>50</v>
      </c>
      <c r="C12" s="25">
        <v>3.81</v>
      </c>
      <c r="D12" s="25">
        <v>3.02</v>
      </c>
      <c r="E12" s="25"/>
      <c r="F12" s="15"/>
      <c r="G12" s="15"/>
      <c r="H12" s="15"/>
      <c r="I12" s="15"/>
      <c r="J12" s="15"/>
      <c r="K12" s="15"/>
      <c r="L12" s="15"/>
      <c r="M12" s="15"/>
    </row>
    <row r="13" spans="1:13" ht="13.5" thickBot="1" x14ac:dyDescent="0.25">
      <c r="A13" s="24">
        <v>60</v>
      </c>
      <c r="B13" s="25">
        <v>60</v>
      </c>
      <c r="C13" s="25">
        <v>3.81</v>
      </c>
      <c r="D13" s="25">
        <v>3.02</v>
      </c>
      <c r="E13" s="25">
        <v>68.489999999999995</v>
      </c>
      <c r="F13" s="15"/>
      <c r="G13" s="15"/>
      <c r="H13" s="15"/>
      <c r="I13" s="15"/>
      <c r="J13" s="15"/>
      <c r="K13" s="15"/>
      <c r="L13" s="15"/>
      <c r="M13" s="15"/>
    </row>
    <row r="14" spans="1:13" ht="13.5" thickBot="1" x14ac:dyDescent="0.25">
      <c r="A14" s="24">
        <v>61</v>
      </c>
      <c r="B14" s="25">
        <v>1</v>
      </c>
      <c r="C14" s="25">
        <v>6.95</v>
      </c>
      <c r="D14" s="25">
        <v>6.02</v>
      </c>
      <c r="E14" s="25"/>
      <c r="F14" s="15"/>
      <c r="G14" s="15"/>
      <c r="H14" s="15"/>
      <c r="I14" s="15"/>
      <c r="J14" s="15"/>
      <c r="K14" s="15"/>
      <c r="L14" s="15"/>
      <c r="M14" s="15"/>
    </row>
    <row r="15" spans="1:13" ht="13.5" thickBot="1" x14ac:dyDescent="0.25">
      <c r="A15" s="24">
        <v>63</v>
      </c>
      <c r="B15" s="25">
        <v>3</v>
      </c>
      <c r="C15" s="25">
        <v>7.56</v>
      </c>
      <c r="D15" s="25">
        <v>6.02</v>
      </c>
      <c r="E15" s="25"/>
      <c r="F15" s="15"/>
      <c r="G15" s="15"/>
      <c r="H15" s="15"/>
      <c r="I15" s="15"/>
      <c r="J15" s="15"/>
      <c r="K15" s="15"/>
      <c r="L15" s="15"/>
      <c r="M15" s="15"/>
    </row>
    <row r="16" spans="1:13" ht="13.5" thickBot="1" x14ac:dyDescent="0.25">
      <c r="A16" s="24">
        <v>66</v>
      </c>
      <c r="B16" s="25">
        <v>6</v>
      </c>
      <c r="C16" s="25">
        <v>7.68</v>
      </c>
      <c r="D16" s="25">
        <v>6.02</v>
      </c>
      <c r="E16" s="25"/>
      <c r="F16" s="15"/>
      <c r="G16" s="15"/>
      <c r="H16" s="15"/>
      <c r="I16" s="15"/>
      <c r="J16" s="15"/>
      <c r="K16" s="15"/>
      <c r="L16" s="15"/>
      <c r="M16" s="15"/>
    </row>
    <row r="17" spans="1:13" ht="13.5" thickBot="1" x14ac:dyDescent="0.25">
      <c r="A17" s="24">
        <v>70</v>
      </c>
      <c r="B17" s="25">
        <v>10</v>
      </c>
      <c r="C17" s="25">
        <v>7.8</v>
      </c>
      <c r="D17" s="25">
        <v>6.02</v>
      </c>
      <c r="E17" s="25"/>
      <c r="F17" s="15"/>
      <c r="G17" s="15"/>
      <c r="H17" s="15"/>
      <c r="I17" s="15"/>
      <c r="J17" s="15"/>
      <c r="K17" s="15"/>
      <c r="L17" s="15"/>
      <c r="M17" s="15"/>
    </row>
    <row r="18" spans="1:13" ht="13.5" thickBot="1" x14ac:dyDescent="0.25">
      <c r="A18" s="24">
        <v>75</v>
      </c>
      <c r="B18" s="25">
        <v>15</v>
      </c>
      <c r="C18" s="25">
        <v>7.87</v>
      </c>
      <c r="D18" s="25">
        <v>6.02</v>
      </c>
      <c r="E18" s="25"/>
      <c r="F18" s="15"/>
      <c r="G18" s="15"/>
      <c r="H18" s="15"/>
      <c r="I18" s="15"/>
      <c r="J18" s="15"/>
      <c r="K18" s="15"/>
      <c r="L18" s="15"/>
      <c r="M18" s="15"/>
    </row>
    <row r="19" spans="1:13" ht="13.5" thickBot="1" x14ac:dyDescent="0.25">
      <c r="A19" s="24">
        <v>81</v>
      </c>
      <c r="B19" s="25">
        <v>21</v>
      </c>
      <c r="C19" s="25">
        <v>7.92</v>
      </c>
      <c r="D19" s="25">
        <v>6.02</v>
      </c>
      <c r="E19" s="25"/>
      <c r="F19" s="15"/>
      <c r="G19" s="15"/>
      <c r="H19" s="15"/>
      <c r="I19" s="15"/>
      <c r="J19" s="15"/>
      <c r="K19" s="15"/>
      <c r="L19" s="15"/>
      <c r="M19" s="15"/>
    </row>
    <row r="20" spans="1:13" ht="13.5" thickBot="1" x14ac:dyDescent="0.25">
      <c r="A20" s="24">
        <v>90</v>
      </c>
      <c r="B20" s="25">
        <v>30</v>
      </c>
      <c r="C20" s="25">
        <v>7.94</v>
      </c>
      <c r="D20" s="25">
        <v>6.02</v>
      </c>
      <c r="E20" s="25"/>
      <c r="F20" s="15"/>
      <c r="G20" s="15"/>
      <c r="H20" s="15"/>
      <c r="I20" s="15"/>
      <c r="J20" s="15"/>
      <c r="K20" s="15"/>
      <c r="L20" s="15"/>
      <c r="M20" s="15"/>
    </row>
    <row r="21" spans="1:13" ht="13.5" thickBot="1" x14ac:dyDescent="0.25">
      <c r="A21" s="24">
        <v>100</v>
      </c>
      <c r="B21" s="25">
        <v>40</v>
      </c>
      <c r="C21" s="25">
        <v>8</v>
      </c>
      <c r="D21" s="25">
        <v>6.02</v>
      </c>
      <c r="E21" s="25"/>
      <c r="F21" s="15"/>
      <c r="G21" s="15"/>
      <c r="H21" s="15"/>
      <c r="I21" s="15"/>
      <c r="J21" s="15"/>
      <c r="K21" s="15"/>
      <c r="L21" s="15"/>
      <c r="M21" s="15"/>
    </row>
    <row r="22" spans="1:13" ht="13.5" thickBot="1" x14ac:dyDescent="0.25">
      <c r="A22" s="24">
        <v>110</v>
      </c>
      <c r="B22" s="25">
        <v>50</v>
      </c>
      <c r="C22" s="25">
        <v>8</v>
      </c>
      <c r="D22" s="25">
        <v>6.02</v>
      </c>
      <c r="E22" s="25"/>
      <c r="F22" s="15"/>
      <c r="G22" s="15"/>
      <c r="H22" s="15"/>
      <c r="I22" s="15"/>
      <c r="J22" s="15"/>
      <c r="K22" s="15"/>
      <c r="L22" s="15"/>
      <c r="M22" s="15"/>
    </row>
    <row r="23" spans="1:13" ht="13.5" thickBot="1" x14ac:dyDescent="0.25">
      <c r="A23" s="24">
        <v>130</v>
      </c>
      <c r="B23" s="25">
        <v>70</v>
      </c>
      <c r="C23" s="25">
        <v>8.06</v>
      </c>
      <c r="D23" s="25">
        <v>6.02</v>
      </c>
      <c r="E23" s="25"/>
      <c r="F23" s="15"/>
      <c r="G23" s="15"/>
      <c r="H23" s="15"/>
      <c r="I23" s="15"/>
      <c r="J23" s="15"/>
      <c r="K23" s="15"/>
      <c r="L23" s="15"/>
      <c r="M23" s="15"/>
    </row>
    <row r="24" spans="1:13" ht="13.5" thickBot="1" x14ac:dyDescent="0.25">
      <c r="A24" s="24">
        <v>145</v>
      </c>
      <c r="B24" s="25">
        <v>85</v>
      </c>
      <c r="C24" s="25">
        <v>8.1</v>
      </c>
      <c r="D24" s="25">
        <v>6.02</v>
      </c>
      <c r="E24" s="25"/>
      <c r="F24" s="15"/>
      <c r="G24" s="15"/>
      <c r="H24" s="15"/>
      <c r="I24" s="15"/>
      <c r="J24" s="15"/>
      <c r="K24" s="15"/>
      <c r="L24" s="15"/>
      <c r="M24" s="15"/>
    </row>
    <row r="25" spans="1:13" ht="13.5" thickBot="1" x14ac:dyDescent="0.25">
      <c r="A25" s="24">
        <v>160</v>
      </c>
      <c r="B25" s="25">
        <v>100</v>
      </c>
      <c r="C25" s="25">
        <v>8.14</v>
      </c>
      <c r="D25" s="25">
        <v>6.02</v>
      </c>
      <c r="E25" s="25"/>
      <c r="F25" s="15"/>
      <c r="G25" s="15"/>
      <c r="H25" s="15"/>
      <c r="I25" s="15"/>
      <c r="J25" s="15"/>
      <c r="K25" s="15"/>
      <c r="L25" s="15"/>
      <c r="M25" s="15"/>
    </row>
    <row r="26" spans="1:13" ht="13.5" thickBot="1" x14ac:dyDescent="0.25">
      <c r="A26" s="24">
        <v>180</v>
      </c>
      <c r="B26" s="25">
        <v>120</v>
      </c>
      <c r="C26" s="25">
        <v>8.14</v>
      </c>
      <c r="D26" s="25">
        <v>6.02</v>
      </c>
      <c r="E26" s="25">
        <v>63.89</v>
      </c>
      <c r="F26" s="15"/>
      <c r="G26" s="15"/>
      <c r="H26" s="15"/>
      <c r="I26" s="15"/>
      <c r="J26" s="15"/>
      <c r="K26" s="15"/>
      <c r="L26" s="15"/>
      <c r="M26" s="15"/>
    </row>
    <row r="27" spans="1:13" ht="13.5" thickBot="1" x14ac:dyDescent="0.25">
      <c r="A27" s="24">
        <v>181</v>
      </c>
      <c r="B27" s="25">
        <v>1</v>
      </c>
      <c r="C27" s="25">
        <v>9.69</v>
      </c>
      <c r="D27" s="25">
        <v>7.75</v>
      </c>
      <c r="E27" s="25"/>
      <c r="F27" s="15"/>
      <c r="G27" s="15"/>
      <c r="H27" s="15"/>
      <c r="I27" s="15"/>
      <c r="J27" s="15"/>
      <c r="K27" s="15"/>
      <c r="L27" s="15"/>
      <c r="M27" s="15"/>
    </row>
    <row r="28" spans="1:13" ht="13.5" thickBot="1" x14ac:dyDescent="0.25">
      <c r="A28" s="24">
        <v>183</v>
      </c>
      <c r="B28" s="25">
        <v>3</v>
      </c>
      <c r="C28" s="25">
        <v>10.15</v>
      </c>
      <c r="D28" s="25">
        <v>7.75</v>
      </c>
      <c r="E28" s="25"/>
      <c r="F28" s="15"/>
      <c r="G28" s="15"/>
      <c r="H28" s="15"/>
      <c r="I28" s="15"/>
      <c r="J28" s="15"/>
      <c r="K28" s="15"/>
      <c r="L28" s="15"/>
      <c r="M28" s="15"/>
    </row>
    <row r="29" spans="1:13" ht="13.5" thickBot="1" x14ac:dyDescent="0.25">
      <c r="A29" s="24">
        <v>186</v>
      </c>
      <c r="B29" s="25">
        <v>6</v>
      </c>
      <c r="C29" s="25">
        <v>10.25</v>
      </c>
      <c r="D29" s="25">
        <v>7.75</v>
      </c>
      <c r="E29" s="25"/>
      <c r="F29" s="15"/>
      <c r="G29" s="15"/>
      <c r="H29" s="15"/>
      <c r="I29" s="15"/>
      <c r="J29" s="15"/>
      <c r="K29" s="15"/>
      <c r="L29" s="15"/>
      <c r="M29" s="15"/>
    </row>
    <row r="30" spans="1:13" ht="13.5" thickBot="1" x14ac:dyDescent="0.25">
      <c r="A30" s="24">
        <v>190</v>
      </c>
      <c r="B30" s="25">
        <v>10</v>
      </c>
      <c r="C30" s="25">
        <v>10.31</v>
      </c>
      <c r="D30" s="25">
        <v>7.75</v>
      </c>
      <c r="E30" s="25"/>
      <c r="F30" s="15"/>
      <c r="G30" s="15"/>
      <c r="H30" s="15"/>
      <c r="I30" s="15"/>
      <c r="J30" s="15"/>
      <c r="K30" s="15"/>
      <c r="L30" s="15"/>
      <c r="M30" s="15"/>
    </row>
    <row r="31" spans="1:13" ht="13.5" thickBot="1" x14ac:dyDescent="0.25">
      <c r="A31" s="24">
        <v>201</v>
      </c>
      <c r="B31" s="25">
        <v>21</v>
      </c>
      <c r="C31" s="25">
        <v>10.38</v>
      </c>
      <c r="D31" s="25">
        <v>7.75</v>
      </c>
      <c r="E31" s="25"/>
      <c r="F31" s="15"/>
      <c r="G31" s="15"/>
      <c r="H31" s="15"/>
      <c r="I31" s="15"/>
      <c r="J31" s="15"/>
      <c r="K31" s="15"/>
      <c r="L31" s="15"/>
      <c r="M31" s="15"/>
    </row>
    <row r="32" spans="1:13" ht="13.5" thickBot="1" x14ac:dyDescent="0.25">
      <c r="A32" s="24">
        <v>215</v>
      </c>
      <c r="B32" s="25">
        <v>35</v>
      </c>
      <c r="C32" s="25">
        <v>10.41</v>
      </c>
      <c r="D32" s="25">
        <v>7.75</v>
      </c>
      <c r="E32" s="25"/>
      <c r="F32" s="15"/>
      <c r="G32" s="15"/>
      <c r="H32" s="15"/>
      <c r="I32" s="15"/>
      <c r="J32" s="15"/>
      <c r="K32" s="15"/>
      <c r="L32" s="15"/>
      <c r="M32" s="15"/>
    </row>
    <row r="33" spans="1:13" ht="13.5" thickBot="1" x14ac:dyDescent="0.25">
      <c r="A33" s="24">
        <v>230</v>
      </c>
      <c r="B33" s="25">
        <v>50</v>
      </c>
      <c r="C33" s="25">
        <v>10.41</v>
      </c>
      <c r="D33" s="25">
        <v>7.75</v>
      </c>
      <c r="E33" s="25"/>
      <c r="F33" s="15"/>
      <c r="G33" s="15"/>
      <c r="H33" s="15"/>
      <c r="I33" s="15"/>
      <c r="J33" s="15"/>
      <c r="K33" s="15"/>
      <c r="L33" s="15"/>
      <c r="M33" s="15"/>
    </row>
    <row r="34" spans="1:13" ht="13.5" thickBot="1" x14ac:dyDescent="0.25">
      <c r="A34" s="24">
        <v>240</v>
      </c>
      <c r="B34" s="25">
        <v>30</v>
      </c>
      <c r="C34" s="25">
        <v>10.41</v>
      </c>
      <c r="D34" s="25">
        <v>7.75</v>
      </c>
      <c r="E34" s="25">
        <v>64.319999999999993</v>
      </c>
      <c r="F34" s="15"/>
      <c r="G34" s="15"/>
      <c r="H34" s="15"/>
      <c r="I34" s="15"/>
      <c r="J34" s="15"/>
      <c r="K34" s="15"/>
      <c r="L34" s="15"/>
      <c r="M34" s="15"/>
    </row>
    <row r="35" spans="1:13" ht="13.5" thickBot="1" x14ac:dyDescent="0.25">
      <c r="A35" s="61" t="s">
        <v>14</v>
      </c>
      <c r="B35" s="62"/>
      <c r="C35" s="62"/>
      <c r="D35" s="63"/>
      <c r="E35" s="28"/>
      <c r="F35" s="15"/>
      <c r="G35" s="15"/>
      <c r="H35" s="15"/>
      <c r="I35" s="15"/>
      <c r="J35" s="15"/>
      <c r="K35" s="15"/>
      <c r="L35" s="15"/>
      <c r="M35" s="15"/>
    </row>
    <row r="36" spans="1:13" ht="13.5" thickBot="1" x14ac:dyDescent="0.25">
      <c r="A36" s="24">
        <v>241</v>
      </c>
      <c r="B36" s="25">
        <v>1</v>
      </c>
      <c r="C36" s="25">
        <v>4.21</v>
      </c>
      <c r="D36" s="25" t="s">
        <v>15</v>
      </c>
      <c r="E36" s="28"/>
      <c r="F36" s="15"/>
      <c r="G36" s="15"/>
      <c r="H36" s="15"/>
      <c r="I36" s="15"/>
      <c r="J36" s="15"/>
      <c r="K36" s="15"/>
      <c r="L36" s="15"/>
      <c r="M36" s="15"/>
    </row>
    <row r="37" spans="1:13" ht="13.5" thickBot="1" x14ac:dyDescent="0.25">
      <c r="A37" s="24">
        <v>243</v>
      </c>
      <c r="B37" s="25">
        <v>3</v>
      </c>
      <c r="C37" s="25">
        <v>3</v>
      </c>
      <c r="D37" s="25" t="s">
        <v>15</v>
      </c>
      <c r="E37" s="28"/>
      <c r="F37" s="16"/>
      <c r="G37" s="16"/>
      <c r="H37" s="16"/>
      <c r="I37" s="16"/>
      <c r="J37" s="16"/>
      <c r="K37" s="16"/>
      <c r="L37" s="16"/>
      <c r="M37" s="16"/>
    </row>
    <row r="38" spans="1:13" ht="13.5" thickBot="1" x14ac:dyDescent="0.25">
      <c r="A38" s="24">
        <v>246</v>
      </c>
      <c r="B38" s="25">
        <v>6</v>
      </c>
      <c r="C38" s="25">
        <v>2.0699999999999998</v>
      </c>
      <c r="D38" s="25" t="s">
        <v>15</v>
      </c>
      <c r="E38" s="28"/>
      <c r="F38" s="18"/>
      <c r="G38" s="18"/>
      <c r="H38" s="18"/>
      <c r="I38" s="18"/>
      <c r="J38" s="18"/>
      <c r="K38" s="18"/>
      <c r="L38" s="18"/>
      <c r="M38" s="18"/>
    </row>
    <row r="39" spans="1:13" ht="13.5" thickBot="1" x14ac:dyDescent="0.25">
      <c r="A39" s="24">
        <v>250</v>
      </c>
      <c r="B39" s="25">
        <v>10</v>
      </c>
      <c r="C39" s="25">
        <v>0.45</v>
      </c>
      <c r="D39" s="25" t="s">
        <v>15</v>
      </c>
      <c r="E39" s="28"/>
    </row>
    <row r="40" spans="1:13" ht="13.5" thickBot="1" x14ac:dyDescent="0.25">
      <c r="A40" s="24">
        <v>255</v>
      </c>
      <c r="B40" s="25">
        <v>15</v>
      </c>
      <c r="C40" s="25">
        <v>7.0000000000000007E-2</v>
      </c>
      <c r="D40" s="25" t="s">
        <v>15</v>
      </c>
      <c r="E40" s="28"/>
    </row>
    <row r="41" spans="1:13" ht="13.5" thickBot="1" x14ac:dyDescent="0.25">
      <c r="A41" s="24">
        <v>260</v>
      </c>
      <c r="B41" s="25">
        <v>20</v>
      </c>
      <c r="C41" s="25">
        <v>0</v>
      </c>
      <c r="D41" s="25" t="s">
        <v>15</v>
      </c>
      <c r="E41" s="28"/>
    </row>
  </sheetData>
  <mergeCells count="3">
    <mergeCell ref="A1:E1"/>
    <mergeCell ref="C2:D2"/>
    <mergeCell ref="A35:D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19" workbookViewId="0">
      <selection activeCell="G8" sqref="G8"/>
    </sheetView>
  </sheetViews>
  <sheetFormatPr defaultRowHeight="12.75" x14ac:dyDescent="0.2"/>
  <cols>
    <col min="1" max="1" width="18.140625" style="26" bestFit="1" customWidth="1"/>
    <col min="2" max="2" width="30.7109375" style="26" bestFit="1" customWidth="1"/>
    <col min="3" max="3" width="25.7109375" style="26" bestFit="1" customWidth="1"/>
    <col min="4" max="4" width="6.42578125" style="26" bestFit="1" customWidth="1"/>
    <col min="5" max="5" width="13.7109375" style="26" bestFit="1" customWidth="1"/>
    <col min="6" max="6" width="9.140625" style="26"/>
    <col min="7" max="13" width="9.140625" style="11"/>
    <col min="14" max="15" width="9.140625" style="19"/>
    <col min="16" max="16" width="9.140625" style="9"/>
  </cols>
  <sheetData>
    <row r="1" spans="1:13" ht="17.25" customHeight="1" thickBot="1" x14ac:dyDescent="0.25">
      <c r="A1" s="61" t="s">
        <v>21</v>
      </c>
      <c r="B1" s="62"/>
      <c r="C1" s="62"/>
      <c r="D1" s="62"/>
      <c r="E1" s="63"/>
      <c r="F1" s="29"/>
      <c r="G1" s="17"/>
      <c r="H1" s="17"/>
      <c r="I1" s="17"/>
      <c r="J1" s="17"/>
      <c r="K1" s="17"/>
      <c r="L1" s="17"/>
      <c r="M1" s="17"/>
    </row>
    <row r="2" spans="1:13" ht="13.5" thickBot="1" x14ac:dyDescent="0.25">
      <c r="A2" s="22" t="s">
        <v>22</v>
      </c>
      <c r="B2" s="23" t="s">
        <v>23</v>
      </c>
      <c r="C2" s="23" t="s">
        <v>24</v>
      </c>
      <c r="D2" s="61" t="s">
        <v>25</v>
      </c>
      <c r="E2" s="63"/>
      <c r="F2" s="29"/>
      <c r="G2" s="14"/>
      <c r="H2" s="14"/>
      <c r="I2" s="14"/>
      <c r="J2" s="14"/>
      <c r="K2" s="14"/>
      <c r="L2" s="14"/>
      <c r="M2" s="14"/>
    </row>
    <row r="3" spans="1:13" ht="15" thickBot="1" x14ac:dyDescent="0.25">
      <c r="A3" s="22" t="s">
        <v>12</v>
      </c>
      <c r="B3" s="23" t="s">
        <v>13</v>
      </c>
      <c r="C3" s="23" t="s">
        <v>5</v>
      </c>
      <c r="D3" s="23" t="s">
        <v>3</v>
      </c>
      <c r="E3" s="23" t="s">
        <v>11</v>
      </c>
      <c r="G3" s="15"/>
      <c r="H3" s="15"/>
      <c r="I3" s="15"/>
      <c r="J3" s="15"/>
      <c r="K3" s="15"/>
      <c r="L3" s="15"/>
      <c r="M3" s="15"/>
    </row>
    <row r="4" spans="1:13" ht="13.5" thickBot="1" x14ac:dyDescent="0.25">
      <c r="A4" s="24">
        <v>1</v>
      </c>
      <c r="B4" s="25">
        <v>1</v>
      </c>
      <c r="C4" s="25">
        <v>5.66</v>
      </c>
      <c r="D4" s="25">
        <v>5</v>
      </c>
      <c r="E4" s="25"/>
      <c r="G4" s="15"/>
      <c r="H4" s="15"/>
      <c r="I4" s="15"/>
      <c r="J4" s="15"/>
      <c r="K4" s="15"/>
      <c r="L4" s="15"/>
      <c r="M4" s="15"/>
    </row>
    <row r="5" spans="1:13" ht="13.5" thickBot="1" x14ac:dyDescent="0.25">
      <c r="A5" s="24">
        <v>2</v>
      </c>
      <c r="B5" s="25">
        <v>2</v>
      </c>
      <c r="C5" s="25">
        <v>5.74</v>
      </c>
      <c r="D5" s="25">
        <v>5</v>
      </c>
      <c r="E5" s="25"/>
      <c r="G5" s="15"/>
      <c r="H5" s="15"/>
      <c r="I5" s="15"/>
      <c r="J5" s="15"/>
      <c r="K5" s="15"/>
      <c r="L5" s="15"/>
      <c r="M5" s="15"/>
    </row>
    <row r="6" spans="1:13" ht="13.5" thickBot="1" x14ac:dyDescent="0.25">
      <c r="A6" s="24">
        <v>3</v>
      </c>
      <c r="B6" s="25">
        <v>3</v>
      </c>
      <c r="C6" s="25">
        <v>5.77</v>
      </c>
      <c r="D6" s="25">
        <v>5</v>
      </c>
      <c r="E6" s="25"/>
      <c r="G6" s="15"/>
      <c r="H6" s="15"/>
      <c r="I6" s="15"/>
      <c r="J6" s="15"/>
      <c r="K6" s="15"/>
      <c r="L6" s="15"/>
      <c r="M6" s="15"/>
    </row>
    <row r="7" spans="1:13" ht="13.5" thickBot="1" x14ac:dyDescent="0.25">
      <c r="A7" s="24">
        <v>5</v>
      </c>
      <c r="B7" s="25">
        <v>5</v>
      </c>
      <c r="C7" s="25">
        <v>5</v>
      </c>
      <c r="D7" s="25">
        <v>5</v>
      </c>
      <c r="E7" s="25"/>
      <c r="G7" s="15"/>
      <c r="H7" s="15"/>
      <c r="I7" s="15"/>
      <c r="J7" s="15"/>
      <c r="K7" s="15"/>
      <c r="L7" s="15"/>
      <c r="M7" s="15"/>
    </row>
    <row r="8" spans="1:13" ht="13.5" thickBot="1" x14ac:dyDescent="0.25">
      <c r="A8" s="24">
        <v>10</v>
      </c>
      <c r="B8" s="25">
        <v>10</v>
      </c>
      <c r="C8" s="25">
        <v>5.04</v>
      </c>
      <c r="D8" s="25">
        <v>5</v>
      </c>
      <c r="E8" s="25"/>
      <c r="G8" s="15"/>
      <c r="H8" s="15"/>
      <c r="I8" s="15"/>
      <c r="J8" s="15"/>
      <c r="K8" s="15"/>
      <c r="L8" s="15"/>
      <c r="M8" s="15"/>
    </row>
    <row r="9" spans="1:13" ht="13.5" thickBot="1" x14ac:dyDescent="0.25">
      <c r="A9" s="24">
        <v>15</v>
      </c>
      <c r="B9" s="25">
        <v>15</v>
      </c>
      <c r="C9" s="25">
        <v>5.24</v>
      </c>
      <c r="D9" s="25">
        <v>5</v>
      </c>
      <c r="E9" s="25"/>
      <c r="G9" s="15"/>
      <c r="H9" s="15"/>
      <c r="I9" s="15"/>
      <c r="J9" s="15"/>
      <c r="K9" s="15"/>
      <c r="L9" s="15"/>
      <c r="M9" s="15"/>
    </row>
    <row r="10" spans="1:13" ht="13.5" thickBot="1" x14ac:dyDescent="0.25">
      <c r="A10" s="24">
        <v>20</v>
      </c>
      <c r="B10" s="25">
        <v>20</v>
      </c>
      <c r="C10" s="25">
        <v>5.34</v>
      </c>
      <c r="D10" s="25">
        <v>5</v>
      </c>
      <c r="E10" s="25"/>
      <c r="G10" s="15"/>
      <c r="H10" s="15"/>
      <c r="I10" s="15"/>
      <c r="J10" s="15"/>
      <c r="K10" s="15"/>
      <c r="L10" s="15"/>
      <c r="M10" s="15"/>
    </row>
    <row r="11" spans="1:13" ht="13.5" thickBot="1" x14ac:dyDescent="0.25">
      <c r="A11" s="24">
        <v>30</v>
      </c>
      <c r="B11" s="25">
        <v>30</v>
      </c>
      <c r="C11" s="25">
        <v>5.14</v>
      </c>
      <c r="D11" s="25">
        <v>5</v>
      </c>
      <c r="E11" s="25"/>
      <c r="G11" s="15"/>
      <c r="H11" s="15"/>
      <c r="I11" s="15"/>
      <c r="J11" s="15"/>
      <c r="K11" s="15"/>
      <c r="L11" s="15"/>
      <c r="M11" s="15"/>
    </row>
    <row r="12" spans="1:13" ht="13.5" thickBot="1" x14ac:dyDescent="0.25">
      <c r="A12" s="24">
        <v>40</v>
      </c>
      <c r="B12" s="25">
        <v>40</v>
      </c>
      <c r="C12" s="25">
        <v>5.03</v>
      </c>
      <c r="D12" s="25">
        <v>5</v>
      </c>
      <c r="E12" s="25"/>
      <c r="G12" s="15"/>
      <c r="H12" s="15"/>
      <c r="I12" s="15"/>
      <c r="J12" s="15"/>
      <c r="K12" s="15"/>
      <c r="L12" s="15"/>
      <c r="M12" s="15"/>
    </row>
    <row r="13" spans="1:13" ht="13.5" thickBot="1" x14ac:dyDescent="0.25">
      <c r="A13" s="24">
        <v>50</v>
      </c>
      <c r="B13" s="25">
        <v>50</v>
      </c>
      <c r="C13" s="25">
        <v>5.14</v>
      </c>
      <c r="D13" s="25">
        <v>5</v>
      </c>
      <c r="E13" s="25"/>
      <c r="G13" s="15"/>
      <c r="H13" s="15"/>
      <c r="I13" s="15"/>
      <c r="J13" s="15"/>
      <c r="K13" s="15"/>
      <c r="L13" s="15"/>
      <c r="M13" s="15"/>
    </row>
    <row r="14" spans="1:13" ht="13.5" thickBot="1" x14ac:dyDescent="0.25">
      <c r="A14" s="24">
        <v>60</v>
      </c>
      <c r="B14" s="25">
        <v>60</v>
      </c>
      <c r="C14" s="25">
        <v>5.14</v>
      </c>
      <c r="D14" s="25">
        <v>5</v>
      </c>
      <c r="E14" s="25">
        <v>84</v>
      </c>
      <c r="G14" s="15"/>
      <c r="H14" s="15"/>
      <c r="I14" s="15"/>
      <c r="J14" s="15"/>
      <c r="K14" s="15"/>
      <c r="L14" s="15"/>
      <c r="M14" s="15"/>
    </row>
    <row r="15" spans="1:13" ht="13.5" thickBot="1" x14ac:dyDescent="0.25">
      <c r="A15" s="24">
        <v>61</v>
      </c>
      <c r="B15" s="25">
        <v>1</v>
      </c>
      <c r="C15" s="25">
        <v>6.3</v>
      </c>
      <c r="D15" s="25">
        <v>6.25</v>
      </c>
      <c r="E15" s="25"/>
      <c r="G15" s="15"/>
      <c r="H15" s="13"/>
      <c r="I15" s="15"/>
      <c r="J15" s="15"/>
      <c r="K15" s="15"/>
      <c r="L15" s="15"/>
      <c r="M15" s="15"/>
    </row>
    <row r="16" spans="1:13" ht="13.5" thickBot="1" x14ac:dyDescent="0.25">
      <c r="A16" s="24">
        <v>62</v>
      </c>
      <c r="B16" s="25">
        <v>2</v>
      </c>
      <c r="C16" s="25">
        <v>6.34</v>
      </c>
      <c r="D16" s="25">
        <v>6.25</v>
      </c>
      <c r="E16" s="25"/>
      <c r="G16" s="15"/>
      <c r="H16" s="15"/>
      <c r="I16" s="15"/>
      <c r="J16" s="15"/>
      <c r="K16" s="15"/>
      <c r="L16" s="15"/>
      <c r="M16" s="15"/>
    </row>
    <row r="17" spans="1:13" ht="13.5" thickBot="1" x14ac:dyDescent="0.25">
      <c r="A17" s="24">
        <v>63</v>
      </c>
      <c r="B17" s="25">
        <v>3</v>
      </c>
      <c r="C17" s="25">
        <v>6.36</v>
      </c>
      <c r="D17" s="25">
        <v>6.25</v>
      </c>
      <c r="E17" s="25"/>
      <c r="G17" s="15"/>
      <c r="H17" s="15"/>
      <c r="I17" s="15"/>
      <c r="J17" s="15"/>
      <c r="K17" s="15"/>
      <c r="L17" s="15"/>
      <c r="M17" s="15"/>
    </row>
    <row r="18" spans="1:13" ht="13.5" thickBot="1" x14ac:dyDescent="0.25">
      <c r="A18" s="24">
        <v>65</v>
      </c>
      <c r="B18" s="25">
        <v>5</v>
      </c>
      <c r="C18" s="25">
        <v>6.37</v>
      </c>
      <c r="D18" s="25">
        <v>6.25</v>
      </c>
      <c r="E18" s="25"/>
      <c r="G18" s="15"/>
      <c r="H18" s="15"/>
      <c r="I18" s="15"/>
      <c r="J18" s="15"/>
      <c r="K18" s="15"/>
      <c r="L18" s="15"/>
      <c r="M18" s="15"/>
    </row>
    <row r="19" spans="1:13" ht="13.5" thickBot="1" x14ac:dyDescent="0.25">
      <c r="A19" s="24">
        <v>67</v>
      </c>
      <c r="B19" s="25">
        <v>7</v>
      </c>
      <c r="C19" s="25">
        <v>6.39</v>
      </c>
      <c r="D19" s="25">
        <v>6.25</v>
      </c>
      <c r="E19" s="25"/>
      <c r="G19" s="15"/>
      <c r="H19" s="15"/>
      <c r="I19" s="15"/>
      <c r="J19" s="15"/>
      <c r="K19" s="15"/>
      <c r="L19" s="15"/>
      <c r="M19" s="15"/>
    </row>
    <row r="20" spans="1:13" ht="13.5" thickBot="1" x14ac:dyDescent="0.25">
      <c r="A20" s="24">
        <v>70</v>
      </c>
      <c r="B20" s="25">
        <v>10</v>
      </c>
      <c r="C20" s="25">
        <v>6.42</v>
      </c>
      <c r="D20" s="25">
        <v>6.25</v>
      </c>
      <c r="E20" s="25"/>
      <c r="G20" s="15"/>
      <c r="H20" s="15"/>
      <c r="I20" s="15"/>
      <c r="J20" s="15"/>
      <c r="K20" s="15"/>
      <c r="L20" s="15"/>
      <c r="M20" s="15"/>
    </row>
    <row r="21" spans="1:13" ht="13.5" thickBot="1" x14ac:dyDescent="0.25">
      <c r="A21" s="24">
        <v>75</v>
      </c>
      <c r="B21" s="25">
        <v>15</v>
      </c>
      <c r="C21" s="25">
        <v>6.42</v>
      </c>
      <c r="D21" s="25">
        <v>6.25</v>
      </c>
      <c r="E21" s="25"/>
      <c r="G21" s="15"/>
      <c r="H21" s="15"/>
      <c r="I21" s="15"/>
      <c r="J21" s="15"/>
      <c r="K21" s="15"/>
      <c r="L21" s="15"/>
      <c r="M21" s="15"/>
    </row>
    <row r="22" spans="1:13" ht="13.5" thickBot="1" x14ac:dyDescent="0.25">
      <c r="A22" s="24">
        <v>80</v>
      </c>
      <c r="B22" s="25">
        <v>20</v>
      </c>
      <c r="C22" s="25">
        <v>6.42</v>
      </c>
      <c r="D22" s="25">
        <v>6.25</v>
      </c>
      <c r="E22" s="25"/>
      <c r="G22" s="15"/>
      <c r="H22" s="15"/>
      <c r="I22" s="15"/>
      <c r="J22" s="15"/>
      <c r="K22" s="15"/>
      <c r="L22" s="15"/>
      <c r="M22" s="15"/>
    </row>
    <row r="23" spans="1:13" ht="13.5" thickBot="1" x14ac:dyDescent="0.25">
      <c r="A23" s="24">
        <v>90</v>
      </c>
      <c r="B23" s="25">
        <v>30</v>
      </c>
      <c r="C23" s="25">
        <v>6.42</v>
      </c>
      <c r="D23" s="25">
        <v>6.25</v>
      </c>
      <c r="E23" s="25"/>
      <c r="G23" s="15"/>
      <c r="H23" s="15"/>
      <c r="I23" s="15"/>
      <c r="J23" s="15"/>
      <c r="K23" s="15"/>
      <c r="L23" s="15"/>
      <c r="M23" s="15"/>
    </row>
    <row r="24" spans="1:13" ht="13.5" thickBot="1" x14ac:dyDescent="0.25">
      <c r="A24" s="24">
        <v>100</v>
      </c>
      <c r="B24" s="25">
        <v>40</v>
      </c>
      <c r="C24" s="25">
        <v>6.45</v>
      </c>
      <c r="D24" s="25">
        <v>6.25</v>
      </c>
      <c r="E24" s="25"/>
      <c r="G24" s="15"/>
      <c r="H24" s="15"/>
      <c r="I24" s="15"/>
      <c r="J24" s="15"/>
      <c r="K24" s="15"/>
      <c r="L24" s="15"/>
      <c r="M24" s="15"/>
    </row>
    <row r="25" spans="1:13" ht="13.5" thickBot="1" x14ac:dyDescent="0.25">
      <c r="A25" s="24">
        <v>110</v>
      </c>
      <c r="B25" s="25">
        <v>50</v>
      </c>
      <c r="C25" s="25">
        <v>6.5</v>
      </c>
      <c r="D25" s="25">
        <v>6.25</v>
      </c>
      <c r="E25" s="25"/>
      <c r="G25" s="15"/>
      <c r="H25" s="15"/>
      <c r="I25" s="15"/>
      <c r="J25" s="15"/>
      <c r="K25" s="15"/>
      <c r="L25" s="15"/>
      <c r="M25" s="15"/>
    </row>
    <row r="26" spans="1:13" ht="13.5" thickBot="1" x14ac:dyDescent="0.25">
      <c r="A26" s="24">
        <v>120</v>
      </c>
      <c r="B26" s="25">
        <v>60</v>
      </c>
      <c r="C26" s="25">
        <v>6.5</v>
      </c>
      <c r="D26" s="25">
        <v>6.25</v>
      </c>
      <c r="E26" s="25">
        <v>83.08</v>
      </c>
      <c r="G26" s="15"/>
      <c r="H26" s="15"/>
      <c r="I26" s="15"/>
      <c r="J26" s="15"/>
      <c r="K26" s="15"/>
      <c r="L26" s="15"/>
      <c r="M26" s="15"/>
    </row>
    <row r="27" spans="1:13" ht="13.5" thickBot="1" x14ac:dyDescent="0.25">
      <c r="A27" s="24">
        <v>121</v>
      </c>
      <c r="B27" s="25">
        <v>1</v>
      </c>
      <c r="C27" s="25">
        <v>8.67</v>
      </c>
      <c r="D27" s="25">
        <v>10</v>
      </c>
      <c r="E27" s="25"/>
      <c r="G27" s="15"/>
      <c r="H27" s="15"/>
      <c r="I27" s="15"/>
      <c r="J27" s="15"/>
      <c r="K27" s="15"/>
      <c r="L27" s="15"/>
      <c r="M27" s="15"/>
    </row>
    <row r="28" spans="1:13" ht="13.5" thickBot="1" x14ac:dyDescent="0.25">
      <c r="A28" s="24">
        <v>122</v>
      </c>
      <c r="B28" s="25">
        <v>2</v>
      </c>
      <c r="C28" s="25">
        <v>8.73</v>
      </c>
      <c r="D28" s="25">
        <v>10</v>
      </c>
      <c r="E28" s="25"/>
      <c r="G28" s="15"/>
      <c r="H28" s="15"/>
      <c r="I28" s="15"/>
      <c r="J28" s="15"/>
      <c r="K28" s="15"/>
      <c r="L28" s="15"/>
      <c r="M28" s="15"/>
    </row>
    <row r="29" spans="1:13" ht="13.5" thickBot="1" x14ac:dyDescent="0.25">
      <c r="A29" s="24">
        <v>123</v>
      </c>
      <c r="B29" s="25">
        <v>3</v>
      </c>
      <c r="C29" s="25">
        <v>8.74</v>
      </c>
      <c r="D29" s="25">
        <v>10</v>
      </c>
      <c r="E29" s="25"/>
      <c r="G29" s="15"/>
      <c r="H29" s="15"/>
      <c r="I29" s="15"/>
      <c r="J29" s="15"/>
      <c r="K29" s="15"/>
      <c r="L29" s="15"/>
      <c r="M29" s="15"/>
    </row>
    <row r="30" spans="1:13" ht="13.5" thickBot="1" x14ac:dyDescent="0.25">
      <c r="A30" s="24">
        <v>125</v>
      </c>
      <c r="B30" s="25">
        <v>5</v>
      </c>
      <c r="C30" s="25">
        <v>8.74</v>
      </c>
      <c r="D30" s="25">
        <v>10</v>
      </c>
      <c r="E30" s="25"/>
      <c r="G30" s="15"/>
      <c r="H30" s="15"/>
      <c r="I30" s="15"/>
      <c r="J30" s="15"/>
      <c r="K30" s="15"/>
      <c r="L30" s="15"/>
      <c r="M30" s="15"/>
    </row>
    <row r="31" spans="1:13" ht="13.5" thickBot="1" x14ac:dyDescent="0.25">
      <c r="A31" s="24">
        <v>127</v>
      </c>
      <c r="B31" s="25">
        <v>7</v>
      </c>
      <c r="C31" s="25">
        <v>8.73</v>
      </c>
      <c r="D31" s="25">
        <v>10</v>
      </c>
      <c r="E31" s="25"/>
      <c r="G31" s="15"/>
      <c r="H31" s="15"/>
      <c r="I31" s="15"/>
      <c r="J31" s="15"/>
      <c r="K31" s="15"/>
      <c r="L31" s="15"/>
      <c r="M31" s="15"/>
    </row>
    <row r="32" spans="1:13" ht="13.5" thickBot="1" x14ac:dyDescent="0.25">
      <c r="A32" s="24">
        <v>130</v>
      </c>
      <c r="B32" s="25">
        <v>10</v>
      </c>
      <c r="C32" s="25">
        <v>8.73</v>
      </c>
      <c r="D32" s="25">
        <v>10</v>
      </c>
      <c r="E32" s="25"/>
      <c r="G32" s="15"/>
      <c r="H32" s="15"/>
      <c r="I32" s="15"/>
      <c r="J32" s="15"/>
      <c r="K32" s="15"/>
      <c r="L32" s="15"/>
      <c r="M32" s="15"/>
    </row>
    <row r="33" spans="1:13" ht="13.5" thickBot="1" x14ac:dyDescent="0.25">
      <c r="A33" s="24">
        <v>135</v>
      </c>
      <c r="B33" s="25">
        <v>15</v>
      </c>
      <c r="C33" s="25">
        <v>8.7899999999999991</v>
      </c>
      <c r="D33" s="25">
        <v>10</v>
      </c>
      <c r="E33" s="25"/>
      <c r="G33" s="15"/>
      <c r="H33" s="15"/>
      <c r="I33" s="15"/>
      <c r="J33" s="15"/>
      <c r="K33" s="15"/>
      <c r="L33" s="15"/>
      <c r="M33" s="15"/>
    </row>
    <row r="34" spans="1:13" ht="13.5" thickBot="1" x14ac:dyDescent="0.25">
      <c r="A34" s="24">
        <v>140</v>
      </c>
      <c r="B34" s="25">
        <v>20</v>
      </c>
      <c r="C34" s="25">
        <v>8.7899999999999991</v>
      </c>
      <c r="D34" s="25">
        <v>10</v>
      </c>
      <c r="E34" s="25"/>
      <c r="G34" s="15"/>
      <c r="H34" s="15"/>
      <c r="I34" s="15"/>
      <c r="J34" s="15"/>
      <c r="K34" s="15"/>
      <c r="L34" s="15"/>
      <c r="M34" s="15"/>
    </row>
    <row r="35" spans="1:13" ht="13.5" thickBot="1" x14ac:dyDescent="0.25">
      <c r="A35" s="24">
        <v>150</v>
      </c>
      <c r="B35" s="25">
        <v>30</v>
      </c>
      <c r="C35" s="25">
        <v>8.7799999999999994</v>
      </c>
      <c r="D35" s="25">
        <v>10</v>
      </c>
      <c r="E35" s="25"/>
      <c r="G35" s="15"/>
      <c r="H35" s="15"/>
      <c r="I35" s="15"/>
      <c r="J35" s="15"/>
      <c r="K35" s="15"/>
      <c r="L35" s="15"/>
      <c r="M35" s="15"/>
    </row>
    <row r="36" spans="1:13" ht="13.5" thickBot="1" x14ac:dyDescent="0.25">
      <c r="A36" s="24">
        <v>160</v>
      </c>
      <c r="B36" s="25">
        <v>40</v>
      </c>
      <c r="C36" s="25">
        <v>8.7799999999999994</v>
      </c>
      <c r="D36" s="25">
        <v>10</v>
      </c>
      <c r="E36" s="25"/>
      <c r="G36" s="15"/>
      <c r="H36" s="15"/>
      <c r="I36" s="15"/>
      <c r="J36" s="15"/>
      <c r="K36" s="15"/>
      <c r="L36" s="15"/>
      <c r="M36" s="15"/>
    </row>
    <row r="37" spans="1:13" ht="13.5" thickBot="1" x14ac:dyDescent="0.25">
      <c r="A37" s="24">
        <v>170</v>
      </c>
      <c r="B37" s="25">
        <v>50</v>
      </c>
      <c r="C37" s="25">
        <v>8.7799999999999994</v>
      </c>
      <c r="D37" s="25">
        <v>10</v>
      </c>
      <c r="E37" s="25"/>
      <c r="F37" s="29"/>
      <c r="G37" s="16"/>
      <c r="H37" s="16"/>
      <c r="I37" s="16"/>
      <c r="J37" s="16"/>
      <c r="K37" s="16"/>
      <c r="L37" s="16"/>
      <c r="M37" s="16"/>
    </row>
    <row r="38" spans="1:13" ht="13.5" thickBot="1" x14ac:dyDescent="0.25">
      <c r="A38" s="24">
        <v>180</v>
      </c>
      <c r="B38" s="25">
        <v>60</v>
      </c>
      <c r="C38" s="25">
        <v>8.7799999999999994</v>
      </c>
      <c r="D38" s="25">
        <v>10</v>
      </c>
      <c r="E38" s="25">
        <v>98.41</v>
      </c>
      <c r="G38" s="18"/>
      <c r="H38" s="18"/>
      <c r="I38" s="18"/>
      <c r="J38" s="18"/>
      <c r="K38" s="18"/>
      <c r="L38" s="18"/>
      <c r="M38" s="18"/>
    </row>
    <row r="39" spans="1:13" ht="13.5" thickBot="1" x14ac:dyDescent="0.25">
      <c r="A39" s="24">
        <v>181</v>
      </c>
      <c r="B39" s="25">
        <v>1</v>
      </c>
      <c r="C39" s="25">
        <v>11.86</v>
      </c>
      <c r="D39" s="25">
        <v>12.5</v>
      </c>
      <c r="E39" s="25"/>
    </row>
    <row r="40" spans="1:13" ht="13.5" thickBot="1" x14ac:dyDescent="0.25">
      <c r="A40" s="24">
        <v>182</v>
      </c>
      <c r="B40" s="25">
        <v>2</v>
      </c>
      <c r="C40" s="25">
        <v>11.86</v>
      </c>
      <c r="D40" s="25">
        <v>12.5</v>
      </c>
      <c r="E40" s="25"/>
    </row>
    <row r="41" spans="1:13" ht="13.5" thickBot="1" x14ac:dyDescent="0.25">
      <c r="A41" s="24">
        <v>183</v>
      </c>
      <c r="B41" s="25">
        <v>3</v>
      </c>
      <c r="C41" s="25">
        <v>11.81</v>
      </c>
      <c r="D41" s="25">
        <v>12.5</v>
      </c>
      <c r="E41" s="25"/>
    </row>
    <row r="42" spans="1:13" ht="13.5" thickBot="1" x14ac:dyDescent="0.25">
      <c r="A42" s="24">
        <v>185</v>
      </c>
      <c r="B42" s="25">
        <v>5</v>
      </c>
      <c r="C42" s="25">
        <v>11.81</v>
      </c>
      <c r="D42" s="25">
        <v>12.5</v>
      </c>
      <c r="E42" s="25"/>
    </row>
    <row r="43" spans="1:13" ht="13.5" thickBot="1" x14ac:dyDescent="0.25">
      <c r="A43" s="24">
        <v>187</v>
      </c>
      <c r="B43" s="25">
        <v>7</v>
      </c>
      <c r="C43" s="25">
        <v>11.81</v>
      </c>
      <c r="D43" s="25">
        <v>12.5</v>
      </c>
      <c r="E43" s="25"/>
    </row>
    <row r="44" spans="1:13" ht="13.5" thickBot="1" x14ac:dyDescent="0.25">
      <c r="A44" s="24">
        <v>190</v>
      </c>
      <c r="B44" s="25">
        <v>10</v>
      </c>
      <c r="C44" s="25">
        <v>15.4</v>
      </c>
      <c r="D44" s="25">
        <v>12.5</v>
      </c>
      <c r="E44" s="25"/>
    </row>
    <row r="45" spans="1:13" ht="13.5" thickBot="1" x14ac:dyDescent="0.25">
      <c r="A45" s="24">
        <v>195</v>
      </c>
      <c r="B45" s="25">
        <v>15</v>
      </c>
      <c r="C45" s="25">
        <v>14.9</v>
      </c>
      <c r="D45" s="25">
        <v>12.5</v>
      </c>
      <c r="E45" s="25"/>
    </row>
    <row r="46" spans="1:13" ht="13.5" thickBot="1" x14ac:dyDescent="0.25">
      <c r="A46" s="24">
        <v>200</v>
      </c>
      <c r="B46" s="25">
        <v>20</v>
      </c>
      <c r="C46" s="25">
        <v>14.51</v>
      </c>
      <c r="D46" s="25">
        <v>12.5</v>
      </c>
      <c r="E46" s="25"/>
    </row>
    <row r="47" spans="1:13" ht="13.5" thickBot="1" x14ac:dyDescent="0.25">
      <c r="A47" s="24">
        <v>210</v>
      </c>
      <c r="B47" s="25">
        <v>30</v>
      </c>
      <c r="C47" s="25">
        <v>14.72</v>
      </c>
      <c r="D47" s="25">
        <v>12.5</v>
      </c>
      <c r="E47" s="25"/>
    </row>
    <row r="48" spans="1:13" ht="13.5" thickBot="1" x14ac:dyDescent="0.25">
      <c r="A48" s="24">
        <v>220</v>
      </c>
      <c r="B48" s="25">
        <v>40</v>
      </c>
      <c r="C48" s="25">
        <v>14.59</v>
      </c>
      <c r="D48" s="25">
        <v>12.5</v>
      </c>
      <c r="E48" s="25"/>
    </row>
    <row r="49" spans="1:5" ht="13.5" thickBot="1" x14ac:dyDescent="0.25">
      <c r="A49" s="24">
        <v>230</v>
      </c>
      <c r="B49" s="25">
        <v>50</v>
      </c>
      <c r="C49" s="25">
        <v>14.56</v>
      </c>
      <c r="D49" s="25">
        <v>12.5</v>
      </c>
      <c r="E49" s="25"/>
    </row>
    <row r="50" spans="1:5" ht="13.5" thickBot="1" x14ac:dyDescent="0.25">
      <c r="A50" s="24">
        <v>240</v>
      </c>
      <c r="B50" s="25">
        <v>60</v>
      </c>
      <c r="C50" s="25">
        <v>14.55</v>
      </c>
      <c r="D50" s="25">
        <v>12.5</v>
      </c>
      <c r="E50" s="25">
        <v>74.23</v>
      </c>
    </row>
  </sheetData>
  <mergeCells count="2">
    <mergeCell ref="A1:E1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I9" sqref="I9"/>
    </sheetView>
  </sheetViews>
  <sheetFormatPr defaultRowHeight="12.75" x14ac:dyDescent="0.2"/>
  <cols>
    <col min="1" max="1" width="18.140625" style="26" bestFit="1" customWidth="1"/>
    <col min="2" max="2" width="15" style="26" customWidth="1"/>
    <col min="3" max="3" width="15.85546875" style="26" customWidth="1"/>
    <col min="4" max="4" width="0.140625" style="26" customWidth="1"/>
    <col min="5" max="5" width="9.140625" style="26"/>
    <col min="6" max="6" width="18.140625" style="26" customWidth="1"/>
    <col min="7" max="7" width="18.85546875" style="26" bestFit="1" customWidth="1"/>
    <col min="8" max="15" width="9.140625" style="11"/>
    <col min="16" max="16" width="9.140625" style="19"/>
  </cols>
  <sheetData>
    <row r="1" spans="1:14" ht="13.5" thickBot="1" x14ac:dyDescent="0.25">
      <c r="A1" s="61" t="s">
        <v>26</v>
      </c>
      <c r="B1" s="62"/>
      <c r="C1" s="62"/>
      <c r="D1" s="62"/>
      <c r="E1" s="62"/>
      <c r="F1" s="62"/>
      <c r="G1" s="63"/>
      <c r="H1" s="17"/>
      <c r="I1" s="17"/>
      <c r="J1" s="17"/>
      <c r="K1" s="17"/>
      <c r="L1" s="17"/>
      <c r="M1" s="17"/>
      <c r="N1" s="17"/>
    </row>
    <row r="2" spans="1:14" ht="13.5" thickBot="1" x14ac:dyDescent="0.25">
      <c r="A2" s="22" t="s">
        <v>27</v>
      </c>
      <c r="B2" s="61" t="s">
        <v>23</v>
      </c>
      <c r="C2" s="63"/>
      <c r="D2" s="61" t="s">
        <v>28</v>
      </c>
      <c r="E2" s="62"/>
      <c r="F2" s="63"/>
      <c r="G2" s="23" t="s">
        <v>25</v>
      </c>
      <c r="H2" s="14"/>
      <c r="I2" s="14"/>
      <c r="J2" s="14"/>
      <c r="K2" s="14"/>
      <c r="L2" s="14"/>
      <c r="M2" s="14"/>
      <c r="N2" s="14"/>
    </row>
    <row r="3" spans="1:14" ht="15" thickBot="1" x14ac:dyDescent="0.25">
      <c r="A3" s="22" t="s">
        <v>12</v>
      </c>
      <c r="B3" s="23" t="s">
        <v>13</v>
      </c>
      <c r="C3" s="61" t="s">
        <v>5</v>
      </c>
      <c r="D3" s="63"/>
      <c r="E3" s="23" t="s">
        <v>3</v>
      </c>
      <c r="F3" s="61" t="s">
        <v>11</v>
      </c>
      <c r="G3" s="63"/>
      <c r="H3" s="15"/>
      <c r="I3" s="15"/>
      <c r="J3" s="15"/>
      <c r="K3" s="15"/>
      <c r="L3" s="15"/>
      <c r="M3" s="15"/>
      <c r="N3" s="16"/>
    </row>
    <row r="4" spans="1:14" ht="13.5" thickBot="1" x14ac:dyDescent="0.25">
      <c r="A4" s="24">
        <v>1</v>
      </c>
      <c r="B4" s="25">
        <v>1</v>
      </c>
      <c r="C4" s="64">
        <v>4.75</v>
      </c>
      <c r="D4" s="65"/>
      <c r="E4" s="25">
        <v>5.2</v>
      </c>
      <c r="F4" s="64"/>
      <c r="G4" s="65"/>
      <c r="H4" s="15"/>
      <c r="I4" s="15"/>
      <c r="J4" s="15"/>
      <c r="K4" s="15"/>
      <c r="L4" s="15"/>
      <c r="M4" s="15"/>
      <c r="N4" s="16"/>
    </row>
    <row r="5" spans="1:14" ht="13.5" thickBot="1" x14ac:dyDescent="0.25">
      <c r="A5" s="24">
        <v>2</v>
      </c>
      <c r="B5" s="25">
        <v>2</v>
      </c>
      <c r="C5" s="64">
        <v>4.7</v>
      </c>
      <c r="D5" s="65"/>
      <c r="E5" s="25">
        <v>5.2</v>
      </c>
      <c r="F5" s="64"/>
      <c r="G5" s="65"/>
      <c r="H5" s="15"/>
      <c r="I5" s="15"/>
      <c r="J5" s="15"/>
      <c r="K5" s="15"/>
      <c r="L5" s="15"/>
      <c r="M5" s="15"/>
      <c r="N5" s="16"/>
    </row>
    <row r="6" spans="1:14" ht="13.5" thickBot="1" x14ac:dyDescent="0.25">
      <c r="A6" s="24">
        <v>3</v>
      </c>
      <c r="B6" s="25">
        <v>3</v>
      </c>
      <c r="C6" s="64">
        <v>4.67</v>
      </c>
      <c r="D6" s="65"/>
      <c r="E6" s="25">
        <v>5.2</v>
      </c>
      <c r="F6" s="64"/>
      <c r="G6" s="65"/>
      <c r="H6" s="15"/>
      <c r="I6" s="15"/>
      <c r="J6" s="15"/>
      <c r="K6" s="15"/>
      <c r="L6" s="15"/>
      <c r="M6" s="15"/>
      <c r="N6" s="16"/>
    </row>
    <row r="7" spans="1:14" ht="13.5" thickBot="1" x14ac:dyDescent="0.25">
      <c r="A7" s="24">
        <v>5</v>
      </c>
      <c r="B7" s="25">
        <v>5</v>
      </c>
      <c r="C7" s="64">
        <v>4.68</v>
      </c>
      <c r="D7" s="65"/>
      <c r="E7" s="25">
        <v>5.2</v>
      </c>
      <c r="F7" s="64"/>
      <c r="G7" s="65"/>
      <c r="H7" s="15"/>
      <c r="I7" s="15"/>
      <c r="J7" s="15"/>
      <c r="K7" s="15"/>
      <c r="L7" s="15"/>
      <c r="M7" s="15"/>
      <c r="N7" s="16"/>
    </row>
    <row r="8" spans="1:14" ht="13.5" thickBot="1" x14ac:dyDescent="0.25">
      <c r="A8" s="24">
        <v>7</v>
      </c>
      <c r="B8" s="25">
        <v>7</v>
      </c>
      <c r="C8" s="64">
        <v>4.7</v>
      </c>
      <c r="D8" s="65"/>
      <c r="E8" s="25">
        <v>5.2</v>
      </c>
      <c r="F8" s="64"/>
      <c r="G8" s="65"/>
      <c r="H8" s="15"/>
      <c r="I8" s="15"/>
      <c r="J8" s="15"/>
      <c r="K8" s="15"/>
      <c r="L8" s="15"/>
      <c r="M8" s="15"/>
      <c r="N8" s="16"/>
    </row>
    <row r="9" spans="1:14" ht="13.5" thickBot="1" x14ac:dyDescent="0.25">
      <c r="A9" s="24">
        <v>10</v>
      </c>
      <c r="B9" s="25">
        <v>10</v>
      </c>
      <c r="C9" s="64">
        <v>4.7</v>
      </c>
      <c r="D9" s="65"/>
      <c r="E9" s="25">
        <v>5.2</v>
      </c>
      <c r="F9" s="64"/>
      <c r="G9" s="65"/>
      <c r="H9" s="15"/>
      <c r="I9" s="15"/>
      <c r="J9" s="15"/>
      <c r="K9" s="15"/>
      <c r="L9" s="15"/>
      <c r="M9" s="15"/>
      <c r="N9" s="16"/>
    </row>
    <row r="10" spans="1:14" ht="13.5" thickBot="1" x14ac:dyDescent="0.25">
      <c r="A10" s="24">
        <v>15</v>
      </c>
      <c r="B10" s="25">
        <v>15</v>
      </c>
      <c r="C10" s="64">
        <v>4.72</v>
      </c>
      <c r="D10" s="65"/>
      <c r="E10" s="25">
        <v>5.2</v>
      </c>
      <c r="F10" s="64"/>
      <c r="G10" s="65"/>
      <c r="H10" s="15"/>
      <c r="I10" s="15"/>
      <c r="J10" s="15"/>
      <c r="K10" s="15"/>
      <c r="L10" s="15"/>
      <c r="M10" s="15"/>
      <c r="N10" s="16"/>
    </row>
    <row r="11" spans="1:14" ht="13.5" thickBot="1" x14ac:dyDescent="0.25">
      <c r="A11" s="24">
        <v>20</v>
      </c>
      <c r="B11" s="25">
        <v>20</v>
      </c>
      <c r="C11" s="64">
        <v>4.72</v>
      </c>
      <c r="D11" s="65"/>
      <c r="E11" s="25">
        <v>5.2</v>
      </c>
      <c r="F11" s="64"/>
      <c r="G11" s="65"/>
      <c r="H11" s="15"/>
      <c r="I11" s="15"/>
      <c r="J11" s="15"/>
      <c r="K11" s="15"/>
      <c r="L11" s="15"/>
      <c r="M11" s="15"/>
      <c r="N11" s="16"/>
    </row>
    <row r="12" spans="1:14" ht="13.5" thickBot="1" x14ac:dyDescent="0.25">
      <c r="A12" s="24">
        <v>30</v>
      </c>
      <c r="B12" s="25">
        <v>30</v>
      </c>
      <c r="C12" s="64">
        <v>4.72</v>
      </c>
      <c r="D12" s="65"/>
      <c r="E12" s="25">
        <v>5.2</v>
      </c>
      <c r="F12" s="64"/>
      <c r="G12" s="65"/>
      <c r="H12" s="15"/>
      <c r="I12" s="15"/>
      <c r="J12" s="15"/>
      <c r="K12" s="15"/>
      <c r="L12" s="15"/>
      <c r="M12" s="15"/>
      <c r="N12" s="16"/>
    </row>
    <row r="13" spans="1:14" ht="13.5" thickBot="1" x14ac:dyDescent="0.25">
      <c r="A13" s="24">
        <v>40</v>
      </c>
      <c r="B13" s="25">
        <v>40</v>
      </c>
      <c r="C13" s="64">
        <v>4.8499999999999996</v>
      </c>
      <c r="D13" s="65"/>
      <c r="E13" s="25">
        <v>5.2</v>
      </c>
      <c r="F13" s="64"/>
      <c r="G13" s="65"/>
      <c r="H13" s="15"/>
      <c r="I13" s="15"/>
      <c r="J13" s="15"/>
      <c r="K13" s="15"/>
      <c r="L13" s="15"/>
      <c r="M13" s="15"/>
      <c r="N13" s="16"/>
    </row>
    <row r="14" spans="1:14" ht="13.5" thickBot="1" x14ac:dyDescent="0.25">
      <c r="A14" s="24">
        <v>50</v>
      </c>
      <c r="B14" s="25">
        <v>50</v>
      </c>
      <c r="C14" s="64">
        <v>4.88</v>
      </c>
      <c r="D14" s="65"/>
      <c r="E14" s="25">
        <v>5.2</v>
      </c>
      <c r="F14" s="64"/>
      <c r="G14" s="65"/>
      <c r="H14" s="15"/>
      <c r="I14" s="15"/>
      <c r="J14" s="15"/>
      <c r="K14" s="15"/>
      <c r="L14" s="15"/>
      <c r="M14" s="15"/>
      <c r="N14" s="16"/>
    </row>
    <row r="15" spans="1:14" ht="13.5" thickBot="1" x14ac:dyDescent="0.25">
      <c r="A15" s="24">
        <v>60</v>
      </c>
      <c r="B15" s="25">
        <v>60</v>
      </c>
      <c r="C15" s="64">
        <v>4.91</v>
      </c>
      <c r="D15" s="65"/>
      <c r="E15" s="25">
        <v>5.2</v>
      </c>
      <c r="F15" s="64">
        <v>91.5</v>
      </c>
      <c r="G15" s="65"/>
      <c r="H15" s="15"/>
      <c r="I15" s="15"/>
      <c r="J15" s="15"/>
      <c r="K15" s="15"/>
      <c r="L15" s="15"/>
      <c r="M15" s="15"/>
      <c r="N15" s="16"/>
    </row>
    <row r="16" spans="1:14" ht="13.5" thickBot="1" x14ac:dyDescent="0.25">
      <c r="A16" s="24">
        <v>61</v>
      </c>
      <c r="B16" s="25">
        <v>1</v>
      </c>
      <c r="C16" s="64">
        <v>5.92</v>
      </c>
      <c r="D16" s="65"/>
      <c r="E16" s="25">
        <v>6.25</v>
      </c>
      <c r="F16" s="64"/>
      <c r="G16" s="65"/>
      <c r="H16" s="15"/>
      <c r="I16" s="15"/>
      <c r="J16" s="15"/>
      <c r="K16" s="15"/>
      <c r="L16" s="15"/>
      <c r="M16" s="15"/>
      <c r="N16" s="16"/>
    </row>
    <row r="17" spans="1:14" ht="13.5" thickBot="1" x14ac:dyDescent="0.25">
      <c r="A17" s="24">
        <v>62</v>
      </c>
      <c r="B17" s="25">
        <v>2</v>
      </c>
      <c r="C17" s="64">
        <v>5.92</v>
      </c>
      <c r="D17" s="65"/>
      <c r="E17" s="25">
        <v>6.25</v>
      </c>
      <c r="F17" s="64"/>
      <c r="G17" s="65"/>
      <c r="H17" s="15"/>
      <c r="I17" s="15"/>
      <c r="J17" s="15"/>
      <c r="K17" s="15"/>
      <c r="L17" s="15"/>
      <c r="M17" s="15"/>
      <c r="N17" s="16"/>
    </row>
    <row r="18" spans="1:14" ht="13.5" thickBot="1" x14ac:dyDescent="0.25">
      <c r="A18" s="24">
        <v>63</v>
      </c>
      <c r="B18" s="25">
        <v>3</v>
      </c>
      <c r="C18" s="64">
        <v>5.95</v>
      </c>
      <c r="D18" s="65"/>
      <c r="E18" s="25">
        <v>6.25</v>
      </c>
      <c r="F18" s="64"/>
      <c r="G18" s="65"/>
      <c r="H18" s="15"/>
      <c r="I18" s="15"/>
      <c r="J18" s="15"/>
      <c r="K18" s="15"/>
      <c r="L18" s="15"/>
      <c r="M18" s="15"/>
      <c r="N18" s="16"/>
    </row>
    <row r="19" spans="1:14" ht="13.5" thickBot="1" x14ac:dyDescent="0.25">
      <c r="A19" s="24">
        <v>65</v>
      </c>
      <c r="B19" s="25">
        <v>5</v>
      </c>
      <c r="C19" s="64">
        <v>5.95</v>
      </c>
      <c r="D19" s="65"/>
      <c r="E19" s="25">
        <v>6.25</v>
      </c>
      <c r="F19" s="64"/>
      <c r="G19" s="65"/>
      <c r="H19" s="15"/>
      <c r="I19" s="15"/>
      <c r="J19" s="15"/>
      <c r="K19" s="15"/>
      <c r="L19" s="15"/>
      <c r="M19" s="15"/>
      <c r="N19" s="16"/>
    </row>
    <row r="20" spans="1:14" ht="13.5" thickBot="1" x14ac:dyDescent="0.25">
      <c r="A20" s="24">
        <v>67</v>
      </c>
      <c r="B20" s="25">
        <v>7</v>
      </c>
      <c r="C20" s="64">
        <v>5.96</v>
      </c>
      <c r="D20" s="65"/>
      <c r="E20" s="25">
        <v>6.25</v>
      </c>
      <c r="F20" s="64"/>
      <c r="G20" s="65"/>
      <c r="H20" s="15"/>
      <c r="I20" s="15"/>
      <c r="J20" s="15"/>
      <c r="K20" s="15"/>
      <c r="L20" s="15"/>
      <c r="M20" s="15"/>
      <c r="N20" s="16"/>
    </row>
    <row r="21" spans="1:14" ht="13.5" thickBot="1" x14ac:dyDescent="0.25">
      <c r="A21" s="24">
        <v>70</v>
      </c>
      <c r="B21" s="25">
        <v>10</v>
      </c>
      <c r="C21" s="64">
        <v>5.96</v>
      </c>
      <c r="D21" s="65"/>
      <c r="E21" s="25">
        <v>6.25</v>
      </c>
      <c r="F21" s="64"/>
      <c r="G21" s="65"/>
      <c r="H21" s="15"/>
      <c r="I21" s="15"/>
      <c r="J21" s="15"/>
      <c r="K21" s="15"/>
      <c r="L21" s="15"/>
      <c r="M21" s="15"/>
      <c r="N21" s="16"/>
    </row>
    <row r="22" spans="1:14" ht="13.5" thickBot="1" x14ac:dyDescent="0.25">
      <c r="A22" s="24">
        <v>75</v>
      </c>
      <c r="B22" s="25">
        <v>15</v>
      </c>
      <c r="C22" s="64">
        <v>5.97</v>
      </c>
      <c r="D22" s="65"/>
      <c r="E22" s="25">
        <v>6.25</v>
      </c>
      <c r="F22" s="64"/>
      <c r="G22" s="65"/>
      <c r="H22" s="15"/>
      <c r="I22" s="15"/>
      <c r="J22" s="15"/>
      <c r="K22" s="15"/>
      <c r="L22" s="15"/>
      <c r="M22" s="15"/>
      <c r="N22" s="16"/>
    </row>
    <row r="23" spans="1:14" ht="13.5" thickBot="1" x14ac:dyDescent="0.25">
      <c r="A23" s="24">
        <v>80</v>
      </c>
      <c r="B23" s="25">
        <v>20</v>
      </c>
      <c r="C23" s="64">
        <v>5.97</v>
      </c>
      <c r="D23" s="65"/>
      <c r="E23" s="25">
        <v>6.25</v>
      </c>
      <c r="F23" s="64"/>
      <c r="G23" s="65"/>
      <c r="H23" s="15"/>
      <c r="I23" s="15"/>
      <c r="J23" s="15"/>
      <c r="K23" s="15"/>
      <c r="L23" s="15"/>
      <c r="M23" s="15"/>
      <c r="N23" s="16"/>
    </row>
    <row r="24" spans="1:14" ht="13.5" thickBot="1" x14ac:dyDescent="0.25">
      <c r="A24" s="24">
        <v>90</v>
      </c>
      <c r="B24" s="25">
        <v>30</v>
      </c>
      <c r="C24" s="64">
        <v>5.97</v>
      </c>
      <c r="D24" s="65"/>
      <c r="E24" s="25">
        <v>6.25</v>
      </c>
      <c r="F24" s="64"/>
      <c r="G24" s="65"/>
      <c r="H24" s="15"/>
      <c r="I24" s="15"/>
      <c r="J24" s="15"/>
      <c r="K24" s="15"/>
      <c r="L24" s="15"/>
      <c r="M24" s="15"/>
      <c r="N24" s="16"/>
    </row>
    <row r="25" spans="1:14" ht="13.5" thickBot="1" x14ac:dyDescent="0.25">
      <c r="A25" s="24">
        <v>100</v>
      </c>
      <c r="B25" s="25">
        <v>40</v>
      </c>
      <c r="C25" s="64">
        <v>5.97</v>
      </c>
      <c r="D25" s="65"/>
      <c r="E25" s="25">
        <v>6.25</v>
      </c>
      <c r="F25" s="64"/>
      <c r="G25" s="65"/>
      <c r="H25" s="15"/>
      <c r="I25" s="15"/>
      <c r="J25" s="15"/>
      <c r="K25" s="15"/>
      <c r="L25" s="15"/>
      <c r="M25" s="15"/>
      <c r="N25" s="16"/>
    </row>
    <row r="26" spans="1:14" ht="13.5" thickBot="1" x14ac:dyDescent="0.25">
      <c r="A26" s="24">
        <v>110</v>
      </c>
      <c r="B26" s="25">
        <v>50</v>
      </c>
      <c r="C26" s="64">
        <v>5.97</v>
      </c>
      <c r="D26" s="65"/>
      <c r="E26" s="25">
        <v>6.25</v>
      </c>
      <c r="F26" s="64"/>
      <c r="G26" s="65"/>
      <c r="H26" s="15"/>
      <c r="I26" s="15"/>
      <c r="J26" s="15"/>
      <c r="K26" s="15"/>
      <c r="L26" s="15"/>
      <c r="M26" s="15"/>
      <c r="N26" s="16"/>
    </row>
    <row r="27" spans="1:14" ht="13.5" thickBot="1" x14ac:dyDescent="0.25">
      <c r="A27" s="24">
        <v>120</v>
      </c>
      <c r="B27" s="25">
        <v>60</v>
      </c>
      <c r="C27" s="64">
        <v>5.97</v>
      </c>
      <c r="D27" s="65"/>
      <c r="E27" s="25">
        <v>6.25</v>
      </c>
      <c r="F27" s="64">
        <v>90.45</v>
      </c>
      <c r="G27" s="65"/>
      <c r="H27" s="15"/>
      <c r="I27" s="15"/>
      <c r="J27" s="15"/>
      <c r="K27" s="15"/>
      <c r="L27" s="15"/>
      <c r="M27" s="15"/>
      <c r="N27" s="16"/>
    </row>
    <row r="28" spans="1:14" ht="13.5" thickBot="1" x14ac:dyDescent="0.25">
      <c r="A28" s="24">
        <v>121</v>
      </c>
      <c r="B28" s="25">
        <v>1</v>
      </c>
      <c r="C28" s="64">
        <v>8.0299999999999994</v>
      </c>
      <c r="D28" s="65"/>
      <c r="E28" s="25">
        <v>10</v>
      </c>
      <c r="F28" s="64"/>
      <c r="G28" s="65"/>
      <c r="H28" s="15"/>
      <c r="I28" s="15"/>
      <c r="J28" s="15"/>
      <c r="K28" s="15"/>
      <c r="L28" s="15"/>
      <c r="M28" s="15"/>
      <c r="N28" s="16"/>
    </row>
    <row r="29" spans="1:14" ht="13.5" thickBot="1" x14ac:dyDescent="0.25">
      <c r="A29" s="24">
        <v>122</v>
      </c>
      <c r="B29" s="25">
        <v>2</v>
      </c>
      <c r="C29" s="64">
        <v>8.1</v>
      </c>
      <c r="D29" s="65"/>
      <c r="E29" s="25">
        <v>10</v>
      </c>
      <c r="F29" s="64"/>
      <c r="G29" s="65"/>
      <c r="H29" s="15"/>
      <c r="I29" s="15"/>
      <c r="J29" s="15"/>
      <c r="K29" s="15"/>
      <c r="L29" s="15"/>
      <c r="M29" s="15"/>
      <c r="N29" s="16"/>
    </row>
    <row r="30" spans="1:14" ht="13.5" thickBot="1" x14ac:dyDescent="0.25">
      <c r="A30" s="24">
        <v>123</v>
      </c>
      <c r="B30" s="25">
        <v>3</v>
      </c>
      <c r="C30" s="64">
        <v>8.1</v>
      </c>
      <c r="D30" s="65"/>
      <c r="E30" s="25">
        <v>10</v>
      </c>
      <c r="F30" s="64"/>
      <c r="G30" s="65"/>
      <c r="H30" s="15"/>
      <c r="I30" s="15"/>
      <c r="J30" s="15"/>
      <c r="K30" s="15"/>
      <c r="L30" s="15"/>
      <c r="M30" s="15"/>
      <c r="N30" s="16"/>
    </row>
    <row r="31" spans="1:14" ht="13.5" thickBot="1" x14ac:dyDescent="0.25">
      <c r="A31" s="24">
        <v>125</v>
      </c>
      <c r="B31" s="25">
        <v>5</v>
      </c>
      <c r="C31" s="64">
        <v>8.1</v>
      </c>
      <c r="D31" s="65"/>
      <c r="E31" s="25">
        <v>10</v>
      </c>
      <c r="F31" s="64"/>
      <c r="G31" s="65"/>
      <c r="H31" s="15"/>
      <c r="I31" s="15"/>
      <c r="J31" s="15"/>
      <c r="K31" s="15"/>
      <c r="L31" s="15"/>
      <c r="M31" s="15"/>
      <c r="N31" s="16"/>
    </row>
    <row r="32" spans="1:14" ht="13.5" thickBot="1" x14ac:dyDescent="0.25">
      <c r="A32" s="24">
        <v>127</v>
      </c>
      <c r="B32" s="25">
        <v>7</v>
      </c>
      <c r="C32" s="64">
        <v>8.1</v>
      </c>
      <c r="D32" s="65"/>
      <c r="E32" s="25">
        <v>10</v>
      </c>
      <c r="F32" s="64"/>
      <c r="G32" s="65"/>
      <c r="H32" s="15"/>
      <c r="I32" s="15"/>
      <c r="J32" s="15"/>
      <c r="K32" s="15"/>
      <c r="L32" s="15"/>
      <c r="M32" s="15"/>
      <c r="N32" s="16"/>
    </row>
    <row r="33" spans="1:14" ht="13.5" thickBot="1" x14ac:dyDescent="0.25">
      <c r="A33" s="24">
        <v>130</v>
      </c>
      <c r="B33" s="25">
        <v>10</v>
      </c>
      <c r="C33" s="64">
        <v>8.1</v>
      </c>
      <c r="D33" s="65"/>
      <c r="E33" s="25">
        <v>10</v>
      </c>
      <c r="F33" s="64"/>
      <c r="G33" s="65"/>
      <c r="H33" s="15"/>
      <c r="I33" s="15"/>
      <c r="J33" s="15"/>
      <c r="K33" s="15"/>
      <c r="L33" s="15"/>
      <c r="M33" s="15"/>
      <c r="N33" s="16"/>
    </row>
    <row r="34" spans="1:14" ht="13.5" thickBot="1" x14ac:dyDescent="0.25">
      <c r="A34" s="24">
        <v>135</v>
      </c>
      <c r="B34" s="25">
        <v>15</v>
      </c>
      <c r="C34" s="64">
        <v>8.1</v>
      </c>
      <c r="D34" s="65"/>
      <c r="E34" s="25">
        <v>10</v>
      </c>
      <c r="F34" s="64"/>
      <c r="G34" s="65"/>
      <c r="H34" s="15"/>
      <c r="I34" s="15"/>
      <c r="J34" s="15"/>
      <c r="K34" s="15"/>
      <c r="L34" s="15"/>
      <c r="M34" s="15"/>
      <c r="N34" s="16"/>
    </row>
    <row r="35" spans="1:14" ht="13.5" thickBot="1" x14ac:dyDescent="0.25">
      <c r="A35" s="24">
        <v>140</v>
      </c>
      <c r="B35" s="25">
        <v>20</v>
      </c>
      <c r="C35" s="64">
        <v>8.09</v>
      </c>
      <c r="D35" s="65"/>
      <c r="E35" s="25">
        <v>10</v>
      </c>
      <c r="F35" s="64"/>
      <c r="G35" s="65"/>
      <c r="H35" s="15"/>
      <c r="I35" s="15"/>
      <c r="J35" s="15"/>
      <c r="K35" s="15"/>
      <c r="L35" s="15"/>
      <c r="M35" s="15"/>
      <c r="N35" s="16"/>
    </row>
    <row r="36" spans="1:14" ht="13.5" thickBot="1" x14ac:dyDescent="0.25">
      <c r="A36" s="24">
        <v>150</v>
      </c>
      <c r="B36" s="25">
        <v>30</v>
      </c>
      <c r="C36" s="64">
        <v>8.09</v>
      </c>
      <c r="D36" s="65"/>
      <c r="E36" s="25">
        <v>10</v>
      </c>
      <c r="F36" s="64"/>
      <c r="G36" s="65"/>
      <c r="H36" s="15"/>
      <c r="I36" s="15"/>
      <c r="J36" s="15"/>
      <c r="K36" s="15"/>
      <c r="L36" s="15"/>
      <c r="M36" s="15"/>
      <c r="N36" s="16"/>
    </row>
    <row r="37" spans="1:14" ht="13.5" thickBot="1" x14ac:dyDescent="0.25">
      <c r="A37" s="24">
        <v>160</v>
      </c>
      <c r="B37" s="25">
        <v>40</v>
      </c>
      <c r="C37" s="64">
        <v>8.09</v>
      </c>
      <c r="D37" s="65"/>
      <c r="E37" s="25">
        <v>10</v>
      </c>
      <c r="F37" s="64"/>
      <c r="G37" s="65"/>
      <c r="H37" s="16"/>
      <c r="I37" s="16"/>
      <c r="J37" s="16"/>
      <c r="K37" s="16"/>
      <c r="L37" s="16"/>
      <c r="M37" s="16"/>
      <c r="N37" s="16"/>
    </row>
    <row r="38" spans="1:14" ht="13.5" thickBot="1" x14ac:dyDescent="0.25">
      <c r="A38" s="24">
        <v>170</v>
      </c>
      <c r="B38" s="25">
        <v>50</v>
      </c>
      <c r="C38" s="64">
        <v>8.07</v>
      </c>
      <c r="D38" s="65"/>
      <c r="E38" s="25">
        <v>10</v>
      </c>
      <c r="F38" s="64"/>
      <c r="G38" s="65"/>
      <c r="H38" s="18"/>
      <c r="I38" s="18"/>
      <c r="J38" s="18"/>
      <c r="K38" s="18"/>
      <c r="L38" s="18"/>
      <c r="M38" s="18"/>
      <c r="N38" s="18"/>
    </row>
    <row r="39" spans="1:14" ht="13.5" thickBot="1" x14ac:dyDescent="0.25">
      <c r="A39" s="24">
        <v>180</v>
      </c>
      <c r="B39" s="25">
        <v>60</v>
      </c>
      <c r="C39" s="64">
        <v>8.07</v>
      </c>
      <c r="D39" s="65"/>
      <c r="E39" s="25">
        <v>10</v>
      </c>
      <c r="F39" s="64">
        <v>107.06</v>
      </c>
      <c r="G39" s="65"/>
    </row>
    <row r="40" spans="1:14" ht="13.5" thickBot="1" x14ac:dyDescent="0.25">
      <c r="A40" s="24">
        <v>181</v>
      </c>
      <c r="B40" s="25">
        <v>1</v>
      </c>
      <c r="C40" s="64">
        <v>13.92</v>
      </c>
      <c r="D40" s="65"/>
      <c r="E40" s="25">
        <v>12.5</v>
      </c>
      <c r="F40" s="64"/>
      <c r="G40" s="65"/>
    </row>
    <row r="41" spans="1:14" ht="13.5" thickBot="1" x14ac:dyDescent="0.25">
      <c r="A41" s="24">
        <v>182</v>
      </c>
      <c r="B41" s="25">
        <v>2</v>
      </c>
      <c r="C41" s="64">
        <v>13.93</v>
      </c>
      <c r="D41" s="65"/>
      <c r="E41" s="25">
        <v>12.5</v>
      </c>
      <c r="F41" s="64"/>
      <c r="G41" s="65"/>
    </row>
    <row r="42" spans="1:14" ht="13.5" thickBot="1" x14ac:dyDescent="0.25">
      <c r="A42" s="24">
        <v>183</v>
      </c>
      <c r="B42" s="25">
        <v>3</v>
      </c>
      <c r="C42" s="64">
        <v>13.85</v>
      </c>
      <c r="D42" s="65"/>
      <c r="E42" s="25">
        <v>12.5</v>
      </c>
      <c r="F42" s="64"/>
      <c r="G42" s="65"/>
    </row>
    <row r="43" spans="1:14" ht="13.5" thickBot="1" x14ac:dyDescent="0.25">
      <c r="A43" s="24">
        <v>185</v>
      </c>
      <c r="B43" s="25">
        <v>5</v>
      </c>
      <c r="C43" s="64">
        <v>13.8</v>
      </c>
      <c r="D43" s="65"/>
      <c r="E43" s="25">
        <v>12.5</v>
      </c>
      <c r="F43" s="64"/>
      <c r="G43" s="65"/>
    </row>
    <row r="44" spans="1:14" ht="13.5" thickBot="1" x14ac:dyDescent="0.25">
      <c r="A44" s="24">
        <v>187</v>
      </c>
      <c r="B44" s="25">
        <v>7</v>
      </c>
      <c r="C44" s="64">
        <v>13.8</v>
      </c>
      <c r="D44" s="65"/>
      <c r="E44" s="25">
        <v>12.5</v>
      </c>
      <c r="F44" s="64"/>
      <c r="G44" s="65"/>
    </row>
    <row r="45" spans="1:14" ht="13.5" thickBot="1" x14ac:dyDescent="0.25">
      <c r="A45" s="24">
        <v>190</v>
      </c>
      <c r="B45" s="25">
        <v>10</v>
      </c>
      <c r="C45" s="64">
        <v>13.72</v>
      </c>
      <c r="D45" s="65"/>
      <c r="E45" s="25">
        <v>12.5</v>
      </c>
      <c r="F45" s="64"/>
      <c r="G45" s="65"/>
    </row>
    <row r="46" spans="1:14" ht="13.5" thickBot="1" x14ac:dyDescent="0.25">
      <c r="A46" s="24">
        <v>195</v>
      </c>
      <c r="B46" s="25">
        <v>15</v>
      </c>
      <c r="C46" s="64">
        <v>13.7</v>
      </c>
      <c r="D46" s="65"/>
      <c r="E46" s="25">
        <v>12.5</v>
      </c>
      <c r="F46" s="64"/>
      <c r="G46" s="65"/>
    </row>
    <row r="47" spans="1:14" ht="13.5" thickBot="1" x14ac:dyDescent="0.25">
      <c r="A47" s="24">
        <v>200</v>
      </c>
      <c r="B47" s="25">
        <v>20</v>
      </c>
      <c r="C47" s="64">
        <v>13.65</v>
      </c>
      <c r="D47" s="65"/>
      <c r="E47" s="25">
        <v>12.5</v>
      </c>
      <c r="F47" s="64"/>
      <c r="G47" s="65"/>
    </row>
    <row r="48" spans="1:14" ht="13.5" thickBot="1" x14ac:dyDescent="0.25">
      <c r="A48" s="24">
        <v>210</v>
      </c>
      <c r="B48" s="25">
        <v>30</v>
      </c>
      <c r="C48" s="64">
        <v>13.63</v>
      </c>
      <c r="D48" s="65"/>
      <c r="E48" s="25">
        <v>12.5</v>
      </c>
      <c r="F48" s="64"/>
      <c r="G48" s="65"/>
    </row>
    <row r="49" spans="1:7" ht="13.5" thickBot="1" x14ac:dyDescent="0.25">
      <c r="A49" s="24">
        <v>220</v>
      </c>
      <c r="B49" s="25">
        <v>40</v>
      </c>
      <c r="C49" s="64">
        <v>13.56</v>
      </c>
      <c r="D49" s="65"/>
      <c r="E49" s="25">
        <v>12.5</v>
      </c>
      <c r="F49" s="64"/>
      <c r="G49" s="65"/>
    </row>
    <row r="50" spans="1:7" ht="13.5" thickBot="1" x14ac:dyDescent="0.25">
      <c r="A50" s="24">
        <v>230</v>
      </c>
      <c r="B50" s="25">
        <v>50</v>
      </c>
      <c r="C50" s="64">
        <v>13.55</v>
      </c>
      <c r="D50" s="65"/>
      <c r="E50" s="25">
        <v>12.05</v>
      </c>
      <c r="F50" s="64"/>
      <c r="G50" s="65"/>
    </row>
    <row r="51" spans="1:7" ht="13.5" thickBot="1" x14ac:dyDescent="0.25">
      <c r="A51" s="24">
        <v>240</v>
      </c>
      <c r="B51" s="25">
        <v>60</v>
      </c>
      <c r="C51" s="64">
        <v>13.55</v>
      </c>
      <c r="D51" s="65"/>
      <c r="E51" s="25">
        <v>12.5</v>
      </c>
      <c r="F51" s="64">
        <v>79.7</v>
      </c>
      <c r="G51" s="65"/>
    </row>
  </sheetData>
  <mergeCells count="101">
    <mergeCell ref="F8:G8"/>
    <mergeCell ref="C9:D9"/>
    <mergeCell ref="F9:G9"/>
    <mergeCell ref="C10:D10"/>
    <mergeCell ref="F10:G10"/>
    <mergeCell ref="A1:G1"/>
    <mergeCell ref="B2:C2"/>
    <mergeCell ref="D2:F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C14:D14"/>
    <mergeCell ref="F14:G14"/>
    <mergeCell ref="C15:D15"/>
    <mergeCell ref="F15:G15"/>
    <mergeCell ref="C16:D16"/>
    <mergeCell ref="F16:G16"/>
    <mergeCell ref="C11:D11"/>
    <mergeCell ref="F11:G11"/>
    <mergeCell ref="C12:D12"/>
    <mergeCell ref="F12:G12"/>
    <mergeCell ref="C13:D13"/>
    <mergeCell ref="F13:G13"/>
    <mergeCell ref="C20:D20"/>
    <mergeCell ref="F20:G20"/>
    <mergeCell ref="C21:D21"/>
    <mergeCell ref="F21:G21"/>
    <mergeCell ref="C22:D22"/>
    <mergeCell ref="F22:G22"/>
    <mergeCell ref="C17:D17"/>
    <mergeCell ref="F17:G17"/>
    <mergeCell ref="C18:D18"/>
    <mergeCell ref="F18:G18"/>
    <mergeCell ref="C19:D19"/>
    <mergeCell ref="F19:G19"/>
    <mergeCell ref="C26:D26"/>
    <mergeCell ref="F26:G26"/>
    <mergeCell ref="C27:D27"/>
    <mergeCell ref="F27:G27"/>
    <mergeCell ref="C28:D28"/>
    <mergeCell ref="F28:G28"/>
    <mergeCell ref="C23:D23"/>
    <mergeCell ref="F23:G23"/>
    <mergeCell ref="C24:D24"/>
    <mergeCell ref="F24:G24"/>
    <mergeCell ref="C25:D25"/>
    <mergeCell ref="F25:G25"/>
    <mergeCell ref="C32:D32"/>
    <mergeCell ref="F32:G32"/>
    <mergeCell ref="C33:D33"/>
    <mergeCell ref="F33:G33"/>
    <mergeCell ref="C34:D34"/>
    <mergeCell ref="F34:G34"/>
    <mergeCell ref="C29:D29"/>
    <mergeCell ref="F29:G29"/>
    <mergeCell ref="C30:D30"/>
    <mergeCell ref="F30:G30"/>
    <mergeCell ref="C31:D31"/>
    <mergeCell ref="F31:G31"/>
    <mergeCell ref="C38:D38"/>
    <mergeCell ref="F38:G38"/>
    <mergeCell ref="C39:D39"/>
    <mergeCell ref="F39:G39"/>
    <mergeCell ref="C40:D40"/>
    <mergeCell ref="F40:G40"/>
    <mergeCell ref="C35:D35"/>
    <mergeCell ref="F35:G35"/>
    <mergeCell ref="C36:D36"/>
    <mergeCell ref="F36:G36"/>
    <mergeCell ref="C37:D37"/>
    <mergeCell ref="F37:G37"/>
    <mergeCell ref="C44:D44"/>
    <mergeCell ref="F44:G44"/>
    <mergeCell ref="C45:D45"/>
    <mergeCell ref="F45:G45"/>
    <mergeCell ref="C46:D46"/>
    <mergeCell ref="F46:G46"/>
    <mergeCell ref="C41:D41"/>
    <mergeCell ref="F41:G41"/>
    <mergeCell ref="C42:D42"/>
    <mergeCell ref="F42:G42"/>
    <mergeCell ref="C43:D43"/>
    <mergeCell ref="F43:G43"/>
    <mergeCell ref="C50:D50"/>
    <mergeCell ref="F50:G50"/>
    <mergeCell ref="C51:D51"/>
    <mergeCell ref="F51:G51"/>
    <mergeCell ref="C47:D47"/>
    <mergeCell ref="F47:G47"/>
    <mergeCell ref="C48:D48"/>
    <mergeCell ref="F48:G48"/>
    <mergeCell ref="C49:D49"/>
    <mergeCell ref="F49:G4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workbookViewId="0">
      <selection activeCell="K14" sqref="K14"/>
    </sheetView>
  </sheetViews>
  <sheetFormatPr defaultRowHeight="12.75" x14ac:dyDescent="0.2"/>
  <cols>
    <col min="1" max="1" width="18.140625" style="28" customWidth="1"/>
    <col min="2" max="2" width="9.140625" style="28"/>
    <col min="3" max="3" width="6.42578125" style="28" customWidth="1"/>
    <col min="4" max="4" width="7.28515625" style="28" bestFit="1" customWidth="1"/>
    <col min="5" max="5" width="6.42578125" style="28" bestFit="1" customWidth="1"/>
    <col min="6" max="6" width="17.140625" style="28" customWidth="1"/>
    <col min="7" max="8" width="14.7109375" style="28" bestFit="1" customWidth="1"/>
    <col min="9" max="11" width="9.140625" style="2"/>
  </cols>
  <sheetData>
    <row r="1" spans="1:8" ht="13.5" thickBot="1" x14ac:dyDescent="0.25">
      <c r="A1" s="61" t="s">
        <v>31</v>
      </c>
      <c r="B1" s="62"/>
      <c r="C1" s="62"/>
      <c r="D1" s="62"/>
      <c r="E1" s="62"/>
      <c r="F1" s="62"/>
      <c r="G1" s="62"/>
      <c r="H1" s="63"/>
    </row>
    <row r="2" spans="1:8" ht="13.5" customHeight="1" x14ac:dyDescent="0.2">
      <c r="A2" s="66" t="s">
        <v>29</v>
      </c>
      <c r="B2" s="67"/>
      <c r="C2" s="67"/>
      <c r="D2" s="67"/>
      <c r="E2" s="67"/>
      <c r="F2" s="68"/>
      <c r="G2" s="31" t="s">
        <v>30</v>
      </c>
      <c r="H2" s="32" t="s">
        <v>32</v>
      </c>
    </row>
    <row r="3" spans="1:8" ht="13.5" thickBot="1" x14ac:dyDescent="0.25">
      <c r="A3" s="69" t="s">
        <v>33</v>
      </c>
      <c r="B3" s="70"/>
      <c r="C3" s="70"/>
      <c r="D3" s="70"/>
      <c r="E3" s="70"/>
      <c r="F3" s="71"/>
      <c r="G3" s="23" t="s">
        <v>34</v>
      </c>
      <c r="H3" s="23" t="s">
        <v>35</v>
      </c>
    </row>
    <row r="4" spans="1:8" ht="15" thickBot="1" x14ac:dyDescent="0.25">
      <c r="A4" s="22" t="s">
        <v>12</v>
      </c>
      <c r="B4" s="61" t="s">
        <v>13</v>
      </c>
      <c r="C4" s="63"/>
      <c r="D4" s="23" t="s">
        <v>5</v>
      </c>
      <c r="E4" s="23" t="s">
        <v>3</v>
      </c>
      <c r="F4" s="23" t="s">
        <v>11</v>
      </c>
      <c r="G4" s="23" t="s">
        <v>5</v>
      </c>
      <c r="H4" s="23" t="s">
        <v>5</v>
      </c>
    </row>
    <row r="5" spans="1:8" ht="13.5" thickBot="1" x14ac:dyDescent="0.25">
      <c r="A5" s="24">
        <v>1</v>
      </c>
      <c r="B5" s="64">
        <v>1</v>
      </c>
      <c r="C5" s="65"/>
      <c r="D5" s="25">
        <v>-0.2</v>
      </c>
      <c r="E5" s="25">
        <v>0.4</v>
      </c>
      <c r="F5" s="25"/>
      <c r="G5" s="25">
        <v>0.1</v>
      </c>
      <c r="H5" s="25">
        <v>0</v>
      </c>
    </row>
    <row r="6" spans="1:8" ht="13.5" thickBot="1" x14ac:dyDescent="0.25">
      <c r="A6" s="24">
        <v>2</v>
      </c>
      <c r="B6" s="64">
        <v>2</v>
      </c>
      <c r="C6" s="65"/>
      <c r="D6" s="25">
        <v>0.4</v>
      </c>
      <c r="E6" s="25">
        <v>0.4</v>
      </c>
      <c r="F6" s="25"/>
      <c r="G6" s="25">
        <v>0.1</v>
      </c>
      <c r="H6" s="25">
        <v>0</v>
      </c>
    </row>
    <row r="7" spans="1:8" ht="13.5" thickBot="1" x14ac:dyDescent="0.25">
      <c r="A7" s="24">
        <v>3</v>
      </c>
      <c r="B7" s="64">
        <v>3</v>
      </c>
      <c r="C7" s="65"/>
      <c r="D7" s="25">
        <v>0.37</v>
      </c>
      <c r="E7" s="25">
        <v>0.4</v>
      </c>
      <c r="F7" s="25"/>
      <c r="G7" s="25">
        <v>0.1</v>
      </c>
      <c r="H7" s="25">
        <v>0</v>
      </c>
    </row>
    <row r="8" spans="1:8" ht="13.5" thickBot="1" x14ac:dyDescent="0.25">
      <c r="A8" s="24">
        <v>4</v>
      </c>
      <c r="B8" s="64">
        <v>4</v>
      </c>
      <c r="C8" s="65"/>
      <c r="D8" s="25">
        <v>0.36</v>
      </c>
      <c r="E8" s="25">
        <v>0.4</v>
      </c>
      <c r="F8" s="25"/>
      <c r="G8" s="25">
        <v>0</v>
      </c>
      <c r="H8" s="25">
        <v>0</v>
      </c>
    </row>
    <row r="9" spans="1:8" ht="13.5" thickBot="1" x14ac:dyDescent="0.25">
      <c r="A9" s="24">
        <v>5</v>
      </c>
      <c r="B9" s="64">
        <v>5</v>
      </c>
      <c r="C9" s="65"/>
      <c r="D9" s="25">
        <v>0.36</v>
      </c>
      <c r="E9" s="25">
        <v>0.4</v>
      </c>
      <c r="F9" s="25"/>
      <c r="G9" s="25">
        <v>0</v>
      </c>
      <c r="H9" s="25">
        <v>0</v>
      </c>
    </row>
    <row r="10" spans="1:8" ht="13.5" thickBot="1" x14ac:dyDescent="0.25">
      <c r="A10" s="24">
        <v>6</v>
      </c>
      <c r="B10" s="64">
        <v>6</v>
      </c>
      <c r="C10" s="65"/>
      <c r="D10" s="25">
        <v>0.35</v>
      </c>
      <c r="E10" s="25">
        <v>0.4</v>
      </c>
      <c r="F10" s="25"/>
      <c r="G10" s="25">
        <v>0</v>
      </c>
      <c r="H10" s="25">
        <v>0</v>
      </c>
    </row>
    <row r="11" spans="1:8" ht="13.5" thickBot="1" x14ac:dyDescent="0.25">
      <c r="A11" s="24">
        <v>7</v>
      </c>
      <c r="B11" s="64">
        <v>7</v>
      </c>
      <c r="C11" s="65"/>
      <c r="D11" s="25">
        <v>0.35</v>
      </c>
      <c r="E11" s="25">
        <v>0.4</v>
      </c>
      <c r="F11" s="25"/>
      <c r="G11" s="25">
        <v>0</v>
      </c>
      <c r="H11" s="25">
        <v>0</v>
      </c>
    </row>
    <row r="12" spans="1:8" ht="13.5" thickBot="1" x14ac:dyDescent="0.25">
      <c r="A12" s="24">
        <v>8</v>
      </c>
      <c r="B12" s="64">
        <v>8</v>
      </c>
      <c r="C12" s="65"/>
      <c r="D12" s="25">
        <v>0.34</v>
      </c>
      <c r="E12" s="25">
        <v>0.4</v>
      </c>
      <c r="F12" s="25"/>
      <c r="G12" s="25">
        <v>0</v>
      </c>
      <c r="H12" s="25">
        <v>0</v>
      </c>
    </row>
    <row r="13" spans="1:8" ht="13.5" thickBot="1" x14ac:dyDescent="0.25">
      <c r="A13" s="24">
        <v>9</v>
      </c>
      <c r="B13" s="64">
        <v>9</v>
      </c>
      <c r="C13" s="65"/>
      <c r="D13" s="25">
        <v>0.34</v>
      </c>
      <c r="E13" s="25">
        <v>0.4</v>
      </c>
      <c r="F13" s="25"/>
      <c r="G13" s="25">
        <v>0</v>
      </c>
      <c r="H13" s="25">
        <v>0</v>
      </c>
    </row>
    <row r="14" spans="1:8" ht="13.5" thickBot="1" x14ac:dyDescent="0.25">
      <c r="A14" s="24">
        <v>10</v>
      </c>
      <c r="B14" s="64">
        <v>10</v>
      </c>
      <c r="C14" s="65"/>
      <c r="D14" s="25">
        <v>0.34</v>
      </c>
      <c r="E14" s="25">
        <v>0.4</v>
      </c>
      <c r="F14" s="25"/>
      <c r="G14" s="25">
        <v>0</v>
      </c>
      <c r="H14" s="25">
        <v>0</v>
      </c>
    </row>
    <row r="15" spans="1:8" ht="13.5" thickBot="1" x14ac:dyDescent="0.25">
      <c r="A15" s="24">
        <v>12</v>
      </c>
      <c r="B15" s="64">
        <v>12</v>
      </c>
      <c r="C15" s="65"/>
      <c r="D15" s="25">
        <v>0.33</v>
      </c>
      <c r="E15" s="25">
        <v>0.4</v>
      </c>
      <c r="F15" s="25"/>
      <c r="G15" s="25">
        <v>0</v>
      </c>
      <c r="H15" s="25">
        <v>0</v>
      </c>
    </row>
    <row r="16" spans="1:8" ht="13.5" thickBot="1" x14ac:dyDescent="0.25">
      <c r="A16" s="24">
        <v>14</v>
      </c>
      <c r="B16" s="64">
        <v>14</v>
      </c>
      <c r="C16" s="65"/>
      <c r="D16" s="25">
        <v>0.32</v>
      </c>
      <c r="E16" s="25">
        <v>0.4</v>
      </c>
      <c r="F16" s="25"/>
      <c r="G16" s="25">
        <v>0</v>
      </c>
      <c r="H16" s="25">
        <v>0</v>
      </c>
    </row>
    <row r="17" spans="1:8" ht="13.5" thickBot="1" x14ac:dyDescent="0.25">
      <c r="A17" s="24">
        <v>16</v>
      </c>
      <c r="B17" s="64">
        <v>16</v>
      </c>
      <c r="C17" s="65"/>
      <c r="D17" s="25">
        <v>0.32</v>
      </c>
      <c r="E17" s="25">
        <v>0.4</v>
      </c>
      <c r="F17" s="25"/>
      <c r="G17" s="25">
        <v>0</v>
      </c>
      <c r="H17" s="25">
        <v>0</v>
      </c>
    </row>
    <row r="18" spans="1:8" ht="13.5" thickBot="1" x14ac:dyDescent="0.25">
      <c r="A18" s="24">
        <v>18</v>
      </c>
      <c r="B18" s="64">
        <v>18</v>
      </c>
      <c r="C18" s="65"/>
      <c r="D18" s="25">
        <v>0.31</v>
      </c>
      <c r="E18" s="25">
        <v>0.4</v>
      </c>
      <c r="F18" s="25"/>
      <c r="G18" s="25">
        <v>0</v>
      </c>
      <c r="H18" s="25">
        <v>0</v>
      </c>
    </row>
    <row r="19" spans="1:8" ht="13.5" thickBot="1" x14ac:dyDescent="0.25">
      <c r="A19" s="24">
        <v>20</v>
      </c>
      <c r="B19" s="64">
        <v>20</v>
      </c>
      <c r="C19" s="65"/>
      <c r="D19" s="25">
        <v>0.3</v>
      </c>
      <c r="E19" s="25">
        <v>0.4</v>
      </c>
      <c r="F19" s="25"/>
      <c r="G19" s="25">
        <v>0</v>
      </c>
      <c r="H19" s="25">
        <v>0</v>
      </c>
    </row>
    <row r="20" spans="1:8" ht="13.5" thickBot="1" x14ac:dyDescent="0.25">
      <c r="A20" s="24">
        <v>25</v>
      </c>
      <c r="B20" s="64">
        <v>25</v>
      </c>
      <c r="C20" s="65"/>
      <c r="D20" s="25">
        <v>0.28999999999999998</v>
      </c>
      <c r="E20" s="25">
        <v>0.4</v>
      </c>
      <c r="F20" s="25"/>
      <c r="G20" s="25">
        <v>0</v>
      </c>
      <c r="H20" s="25">
        <v>0</v>
      </c>
    </row>
    <row r="21" spans="1:8" ht="13.5" thickBot="1" x14ac:dyDescent="0.25">
      <c r="A21" s="24">
        <v>30</v>
      </c>
      <c r="B21" s="64">
        <v>30</v>
      </c>
      <c r="C21" s="65"/>
      <c r="D21" s="25">
        <v>0.28999999999999998</v>
      </c>
      <c r="E21" s="25">
        <v>0.4</v>
      </c>
      <c r="F21" s="25">
        <v>119.17</v>
      </c>
      <c r="G21" s="25">
        <v>0</v>
      </c>
      <c r="H21" s="25">
        <v>0</v>
      </c>
    </row>
    <row r="22" spans="1:8" ht="13.5" thickBot="1" x14ac:dyDescent="0.25">
      <c r="A22" s="24">
        <v>31</v>
      </c>
      <c r="B22" s="64">
        <v>1</v>
      </c>
      <c r="C22" s="65"/>
      <c r="D22" s="25">
        <v>0.7</v>
      </c>
      <c r="E22" s="25">
        <v>0.9</v>
      </c>
      <c r="F22" s="25"/>
      <c r="G22" s="25">
        <v>0</v>
      </c>
      <c r="H22" s="25">
        <v>0</v>
      </c>
    </row>
    <row r="23" spans="1:8" ht="13.5" thickBot="1" x14ac:dyDescent="0.25">
      <c r="A23" s="24">
        <v>32</v>
      </c>
      <c r="B23" s="64">
        <v>2</v>
      </c>
      <c r="C23" s="65"/>
      <c r="D23" s="25">
        <v>0.73</v>
      </c>
      <c r="E23" s="25">
        <v>0.9</v>
      </c>
      <c r="F23" s="25"/>
      <c r="G23" s="25">
        <v>0</v>
      </c>
      <c r="H23" s="25">
        <v>0</v>
      </c>
    </row>
    <row r="24" spans="1:8" ht="13.5" thickBot="1" x14ac:dyDescent="0.25">
      <c r="A24" s="24">
        <v>33</v>
      </c>
      <c r="B24" s="64">
        <v>3</v>
      </c>
      <c r="C24" s="65"/>
      <c r="D24" s="25">
        <v>0.75</v>
      </c>
      <c r="E24" s="25">
        <v>0.9</v>
      </c>
      <c r="F24" s="25"/>
      <c r="G24" s="25">
        <v>0</v>
      </c>
      <c r="H24" s="25">
        <v>0</v>
      </c>
    </row>
    <row r="25" spans="1:8" ht="13.5" thickBot="1" x14ac:dyDescent="0.25">
      <c r="A25" s="24">
        <v>34</v>
      </c>
      <c r="B25" s="64">
        <v>4</v>
      </c>
      <c r="C25" s="65"/>
      <c r="D25" s="25">
        <v>0.75</v>
      </c>
      <c r="E25" s="25">
        <v>0.9</v>
      </c>
      <c r="F25" s="25"/>
      <c r="G25" s="25">
        <v>0</v>
      </c>
      <c r="H25" s="25">
        <v>0</v>
      </c>
    </row>
    <row r="26" spans="1:8" ht="13.5" thickBot="1" x14ac:dyDescent="0.25">
      <c r="A26" s="24">
        <v>35</v>
      </c>
      <c r="B26" s="64">
        <v>5</v>
      </c>
      <c r="C26" s="65"/>
      <c r="D26" s="25">
        <v>0.75</v>
      </c>
      <c r="E26" s="25">
        <v>0.9</v>
      </c>
      <c r="F26" s="25"/>
      <c r="G26" s="25">
        <v>0</v>
      </c>
      <c r="H26" s="25">
        <v>0</v>
      </c>
    </row>
    <row r="27" spans="1:8" ht="13.5" thickBot="1" x14ac:dyDescent="0.25">
      <c r="A27" s="24">
        <v>36</v>
      </c>
      <c r="B27" s="64">
        <v>6</v>
      </c>
      <c r="C27" s="65"/>
      <c r="D27" s="25">
        <v>0.75</v>
      </c>
      <c r="E27" s="25">
        <v>0.9</v>
      </c>
      <c r="F27" s="25"/>
      <c r="G27" s="25">
        <v>0</v>
      </c>
      <c r="H27" s="25">
        <v>0</v>
      </c>
    </row>
    <row r="28" spans="1:8" ht="13.5" thickBot="1" x14ac:dyDescent="0.25">
      <c r="A28" s="24">
        <v>37</v>
      </c>
      <c r="B28" s="64">
        <v>7</v>
      </c>
      <c r="C28" s="65"/>
      <c r="D28" s="25">
        <v>0.76</v>
      </c>
      <c r="E28" s="25">
        <v>0.9</v>
      </c>
      <c r="F28" s="25"/>
      <c r="G28" s="25">
        <v>0</v>
      </c>
      <c r="H28" s="25">
        <v>0</v>
      </c>
    </row>
    <row r="29" spans="1:8" ht="13.5" thickBot="1" x14ac:dyDescent="0.25">
      <c r="A29" s="24">
        <v>38</v>
      </c>
      <c r="B29" s="64">
        <v>8</v>
      </c>
      <c r="C29" s="65"/>
      <c r="D29" s="25">
        <v>0.76</v>
      </c>
      <c r="E29" s="25">
        <v>0.9</v>
      </c>
      <c r="F29" s="25"/>
      <c r="G29" s="25">
        <v>0</v>
      </c>
      <c r="H29" s="25">
        <v>0</v>
      </c>
    </row>
    <row r="30" spans="1:8" ht="13.5" thickBot="1" x14ac:dyDescent="0.25">
      <c r="A30" s="24">
        <v>39</v>
      </c>
      <c r="B30" s="64">
        <v>9</v>
      </c>
      <c r="C30" s="65"/>
      <c r="D30" s="25">
        <v>0.76</v>
      </c>
      <c r="E30" s="25">
        <v>0.9</v>
      </c>
      <c r="F30" s="25"/>
      <c r="G30" s="25">
        <v>0.1</v>
      </c>
      <c r="H30" s="25">
        <v>0</v>
      </c>
    </row>
    <row r="31" spans="1:8" ht="13.5" thickBot="1" x14ac:dyDescent="0.25">
      <c r="A31" s="24">
        <v>40</v>
      </c>
      <c r="B31" s="64">
        <v>10</v>
      </c>
      <c r="C31" s="65"/>
      <c r="D31" s="25">
        <v>0.76</v>
      </c>
      <c r="E31" s="25">
        <v>0.9</v>
      </c>
      <c r="F31" s="25"/>
      <c r="G31" s="25">
        <v>0.1</v>
      </c>
      <c r="H31" s="25">
        <v>0</v>
      </c>
    </row>
    <row r="32" spans="1:8" ht="13.5" thickBot="1" x14ac:dyDescent="0.25">
      <c r="A32" s="24">
        <v>42</v>
      </c>
      <c r="B32" s="64">
        <v>12</v>
      </c>
      <c r="C32" s="65"/>
      <c r="D32" s="25">
        <v>0.76</v>
      </c>
      <c r="E32" s="25">
        <v>0.9</v>
      </c>
      <c r="F32" s="25"/>
      <c r="G32" s="25">
        <v>0</v>
      </c>
      <c r="H32" s="25">
        <v>0</v>
      </c>
    </row>
    <row r="33" spans="1:8" ht="13.5" thickBot="1" x14ac:dyDescent="0.25">
      <c r="A33" s="24">
        <v>44</v>
      </c>
      <c r="B33" s="64">
        <v>14</v>
      </c>
      <c r="C33" s="65"/>
      <c r="D33" s="25">
        <v>0.76</v>
      </c>
      <c r="E33" s="25">
        <v>0.9</v>
      </c>
      <c r="F33" s="25"/>
      <c r="G33" s="25">
        <v>0.1</v>
      </c>
      <c r="H33" s="25">
        <v>0</v>
      </c>
    </row>
    <row r="34" spans="1:8" ht="13.5" thickBot="1" x14ac:dyDescent="0.25">
      <c r="A34" s="24">
        <v>46</v>
      </c>
      <c r="B34" s="64">
        <v>16</v>
      </c>
      <c r="C34" s="65"/>
      <c r="D34" s="25">
        <v>0.77</v>
      </c>
      <c r="E34" s="25">
        <v>0.9</v>
      </c>
      <c r="F34" s="25"/>
      <c r="G34" s="25">
        <v>0.1</v>
      </c>
      <c r="H34" s="25">
        <v>0</v>
      </c>
    </row>
    <row r="35" spans="1:8" ht="13.5" thickBot="1" x14ac:dyDescent="0.25">
      <c r="A35" s="24">
        <v>48</v>
      </c>
      <c r="B35" s="64">
        <v>18</v>
      </c>
      <c r="C35" s="65"/>
      <c r="D35" s="25">
        <v>0.77</v>
      </c>
      <c r="E35" s="25">
        <v>0.9</v>
      </c>
      <c r="F35" s="25"/>
      <c r="G35" s="25">
        <v>0.1</v>
      </c>
      <c r="H35" s="25">
        <v>0</v>
      </c>
    </row>
    <row r="36" spans="1:8" ht="13.5" thickBot="1" x14ac:dyDescent="0.25">
      <c r="A36" s="24">
        <v>50</v>
      </c>
      <c r="B36" s="64">
        <v>20</v>
      </c>
      <c r="C36" s="65"/>
      <c r="D36" s="25">
        <v>0.77</v>
      </c>
      <c r="E36" s="25">
        <v>0.9</v>
      </c>
      <c r="F36" s="25"/>
      <c r="G36" s="25">
        <v>0.1</v>
      </c>
      <c r="H36" s="25">
        <v>0</v>
      </c>
    </row>
    <row r="37" spans="1:8" ht="13.5" thickBot="1" x14ac:dyDescent="0.25">
      <c r="A37" s="24">
        <v>55</v>
      </c>
      <c r="B37" s="64">
        <v>25</v>
      </c>
      <c r="C37" s="65"/>
      <c r="D37" s="25">
        <v>0.77</v>
      </c>
      <c r="E37" s="25">
        <v>0.9</v>
      </c>
      <c r="F37" s="25"/>
      <c r="G37" s="25">
        <v>0</v>
      </c>
      <c r="H37" s="25">
        <v>0</v>
      </c>
    </row>
    <row r="38" spans="1:8" ht="13.5" thickBot="1" x14ac:dyDescent="0.25">
      <c r="A38" s="24">
        <v>60</v>
      </c>
      <c r="B38" s="64">
        <v>30</v>
      </c>
      <c r="C38" s="65"/>
      <c r="D38" s="25">
        <v>0.77</v>
      </c>
      <c r="E38" s="25">
        <v>0.9</v>
      </c>
      <c r="F38" s="25">
        <v>100.99</v>
      </c>
      <c r="G38" s="25">
        <v>0</v>
      </c>
      <c r="H38" s="25">
        <v>0</v>
      </c>
    </row>
    <row r="39" spans="1:8" ht="13.5" thickBot="1" x14ac:dyDescent="0.25">
      <c r="A39" s="24">
        <v>61</v>
      </c>
      <c r="B39" s="64">
        <v>1</v>
      </c>
      <c r="C39" s="65"/>
      <c r="D39" s="25">
        <v>5.55</v>
      </c>
      <c r="E39" s="25">
        <v>7.7</v>
      </c>
      <c r="F39" s="25"/>
      <c r="G39" s="25">
        <v>0.1</v>
      </c>
      <c r="H39" s="25">
        <v>0</v>
      </c>
    </row>
    <row r="40" spans="1:8" ht="13.5" thickBot="1" x14ac:dyDescent="0.25">
      <c r="A40" s="24">
        <v>62</v>
      </c>
      <c r="B40" s="64">
        <v>2</v>
      </c>
      <c r="C40" s="65"/>
      <c r="D40" s="25">
        <v>5.79</v>
      </c>
      <c r="E40" s="25">
        <v>7.7</v>
      </c>
      <c r="F40" s="25"/>
      <c r="G40" s="25">
        <v>0.1</v>
      </c>
      <c r="H40" s="25">
        <v>0</v>
      </c>
    </row>
    <row r="41" spans="1:8" ht="13.5" thickBot="1" x14ac:dyDescent="0.25">
      <c r="A41" s="24">
        <v>63</v>
      </c>
      <c r="B41" s="64">
        <v>3</v>
      </c>
      <c r="C41" s="65"/>
      <c r="D41" s="25">
        <v>5.82</v>
      </c>
      <c r="E41" s="25">
        <v>7.7</v>
      </c>
      <c r="F41" s="25"/>
      <c r="G41" s="25">
        <v>0.2</v>
      </c>
      <c r="H41" s="25">
        <v>0.1</v>
      </c>
    </row>
    <row r="42" spans="1:8" ht="13.5" thickBot="1" x14ac:dyDescent="0.25">
      <c r="A42" s="24">
        <v>64</v>
      </c>
      <c r="B42" s="64">
        <v>4</v>
      </c>
      <c r="C42" s="65"/>
      <c r="D42" s="25">
        <v>5.85</v>
      </c>
      <c r="E42" s="25">
        <v>7.7</v>
      </c>
      <c r="F42" s="25"/>
      <c r="G42" s="25">
        <v>0.3</v>
      </c>
      <c r="H42" s="25">
        <v>0</v>
      </c>
    </row>
    <row r="43" spans="1:8" ht="13.5" thickBot="1" x14ac:dyDescent="0.25">
      <c r="A43" s="24">
        <v>65</v>
      </c>
      <c r="B43" s="64">
        <v>5</v>
      </c>
      <c r="C43" s="65"/>
      <c r="D43" s="25">
        <v>5.86</v>
      </c>
      <c r="E43" s="25">
        <v>7.7</v>
      </c>
      <c r="F43" s="25"/>
      <c r="G43" s="25">
        <v>0.3</v>
      </c>
      <c r="H43" s="25">
        <v>0</v>
      </c>
    </row>
    <row r="44" spans="1:8" ht="13.5" thickBot="1" x14ac:dyDescent="0.25">
      <c r="A44" s="24">
        <v>66</v>
      </c>
      <c r="B44" s="64">
        <v>6</v>
      </c>
      <c r="C44" s="65"/>
      <c r="D44" s="25">
        <v>5.86</v>
      </c>
      <c r="E44" s="25">
        <v>7.7</v>
      </c>
      <c r="F44" s="25"/>
      <c r="G44" s="25">
        <v>0.4</v>
      </c>
      <c r="H44" s="25">
        <v>0</v>
      </c>
    </row>
    <row r="45" spans="1:8" ht="13.5" thickBot="1" x14ac:dyDescent="0.25">
      <c r="A45" s="24">
        <v>67</v>
      </c>
      <c r="B45" s="64">
        <v>7</v>
      </c>
      <c r="C45" s="65"/>
      <c r="D45" s="25">
        <v>5.87</v>
      </c>
      <c r="E45" s="25">
        <v>7.7</v>
      </c>
      <c r="F45" s="25"/>
      <c r="G45" s="25">
        <v>0.4</v>
      </c>
      <c r="H45" s="25">
        <v>0</v>
      </c>
    </row>
    <row r="46" spans="1:8" ht="13.5" thickBot="1" x14ac:dyDescent="0.25">
      <c r="A46" s="24">
        <v>68</v>
      </c>
      <c r="B46" s="64">
        <v>8</v>
      </c>
      <c r="C46" s="65"/>
      <c r="D46" s="25">
        <v>5.87</v>
      </c>
      <c r="E46" s="25">
        <v>7.7</v>
      </c>
      <c r="F46" s="25"/>
      <c r="G46" s="25">
        <v>0.4</v>
      </c>
      <c r="H46" s="25">
        <v>0</v>
      </c>
    </row>
    <row r="47" spans="1:8" ht="13.5" thickBot="1" x14ac:dyDescent="0.25">
      <c r="A47" s="24">
        <v>69</v>
      </c>
      <c r="B47" s="64">
        <v>9</v>
      </c>
      <c r="C47" s="65"/>
      <c r="D47" s="25">
        <v>5.87</v>
      </c>
      <c r="E47" s="25">
        <v>7.7</v>
      </c>
      <c r="F47" s="25"/>
      <c r="G47" s="25">
        <v>0.4</v>
      </c>
      <c r="H47" s="25">
        <v>0</v>
      </c>
    </row>
    <row r="48" spans="1:8" ht="13.5" thickBot="1" x14ac:dyDescent="0.25">
      <c r="A48" s="24">
        <v>70</v>
      </c>
      <c r="B48" s="64">
        <v>10</v>
      </c>
      <c r="C48" s="65"/>
      <c r="D48" s="25">
        <v>5.88</v>
      </c>
      <c r="E48" s="25">
        <v>7.7</v>
      </c>
      <c r="F48" s="25"/>
      <c r="G48" s="25">
        <v>0.5</v>
      </c>
      <c r="H48" s="25">
        <v>0</v>
      </c>
    </row>
    <row r="49" spans="1:8" ht="13.5" thickBot="1" x14ac:dyDescent="0.25">
      <c r="A49" s="24">
        <v>72</v>
      </c>
      <c r="B49" s="64">
        <v>12</v>
      </c>
      <c r="C49" s="65"/>
      <c r="D49" s="25">
        <v>5.88</v>
      </c>
      <c r="E49" s="25">
        <v>7.7</v>
      </c>
      <c r="F49" s="25"/>
      <c r="G49" s="25">
        <v>0.5</v>
      </c>
      <c r="H49" s="25">
        <v>0</v>
      </c>
    </row>
    <row r="50" spans="1:8" ht="13.5" thickBot="1" x14ac:dyDescent="0.25">
      <c r="A50" s="24">
        <v>74</v>
      </c>
      <c r="B50" s="64">
        <v>14</v>
      </c>
      <c r="C50" s="65"/>
      <c r="D50" s="25">
        <v>5.88</v>
      </c>
      <c r="E50" s="25">
        <v>7.7</v>
      </c>
      <c r="F50" s="25"/>
      <c r="G50" s="25">
        <v>0.5</v>
      </c>
      <c r="H50" s="25">
        <v>0</v>
      </c>
    </row>
    <row r="51" spans="1:8" ht="13.5" thickBot="1" x14ac:dyDescent="0.25">
      <c r="A51" s="24">
        <v>76</v>
      </c>
      <c r="B51" s="64">
        <v>16</v>
      </c>
      <c r="C51" s="65"/>
      <c r="D51" s="25">
        <v>5.88</v>
      </c>
      <c r="E51" s="25">
        <v>7.7</v>
      </c>
      <c r="F51" s="25"/>
      <c r="G51" s="25">
        <v>0.5</v>
      </c>
      <c r="H51" s="25">
        <v>0</v>
      </c>
    </row>
    <row r="52" spans="1:8" ht="13.5" thickBot="1" x14ac:dyDescent="0.25">
      <c r="A52" s="24">
        <v>78</v>
      </c>
      <c r="B52" s="64">
        <v>18</v>
      </c>
      <c r="C52" s="65"/>
      <c r="D52" s="25">
        <v>5.88</v>
      </c>
      <c r="E52" s="25">
        <v>7.7</v>
      </c>
      <c r="F52" s="25"/>
      <c r="G52" s="25">
        <v>0.5</v>
      </c>
      <c r="H52" s="25">
        <v>0</v>
      </c>
    </row>
    <row r="53" spans="1:8" ht="13.5" thickBot="1" x14ac:dyDescent="0.25">
      <c r="A53" s="24">
        <v>80</v>
      </c>
      <c r="B53" s="64">
        <v>20</v>
      </c>
      <c r="C53" s="65"/>
      <c r="D53" s="25">
        <v>5.88</v>
      </c>
      <c r="E53" s="25">
        <v>7.7</v>
      </c>
      <c r="F53" s="25"/>
      <c r="G53" s="25">
        <v>0.5</v>
      </c>
      <c r="H53" s="25">
        <v>0</v>
      </c>
    </row>
    <row r="54" spans="1:8" ht="13.5" thickBot="1" x14ac:dyDescent="0.25">
      <c r="A54" s="24">
        <v>85</v>
      </c>
      <c r="B54" s="64">
        <v>25</v>
      </c>
      <c r="C54" s="65"/>
      <c r="D54" s="25">
        <v>5.88</v>
      </c>
      <c r="E54" s="25">
        <v>7.7</v>
      </c>
      <c r="F54" s="25"/>
      <c r="G54" s="25">
        <v>0.5</v>
      </c>
      <c r="H54" s="25">
        <v>0</v>
      </c>
    </row>
    <row r="55" spans="1:8" ht="13.5" thickBot="1" x14ac:dyDescent="0.25">
      <c r="A55" s="24">
        <v>90</v>
      </c>
      <c r="B55" s="64">
        <v>30</v>
      </c>
      <c r="C55" s="65"/>
      <c r="D55" s="25">
        <v>5.87</v>
      </c>
      <c r="E55" s="25">
        <v>7.7</v>
      </c>
      <c r="F55" s="25">
        <v>113.34</v>
      </c>
      <c r="G55" s="25">
        <v>0.5</v>
      </c>
      <c r="H55" s="25">
        <v>0</v>
      </c>
    </row>
    <row r="56" spans="1:8" ht="13.5" thickBot="1" x14ac:dyDescent="0.25">
      <c r="A56" s="24">
        <v>91</v>
      </c>
      <c r="B56" s="64">
        <v>1</v>
      </c>
      <c r="C56" s="65"/>
      <c r="D56" s="25">
        <v>10.71</v>
      </c>
      <c r="E56" s="25">
        <v>14.3</v>
      </c>
      <c r="F56" s="25"/>
      <c r="G56" s="25">
        <v>0.5</v>
      </c>
      <c r="H56" s="25">
        <v>0.1</v>
      </c>
    </row>
    <row r="57" spans="1:8" ht="13.5" thickBot="1" x14ac:dyDescent="0.25">
      <c r="A57" s="24">
        <v>92</v>
      </c>
      <c r="B57" s="64">
        <v>2</v>
      </c>
      <c r="C57" s="65"/>
      <c r="D57" s="25">
        <v>10.87</v>
      </c>
      <c r="E57" s="25">
        <v>14.3</v>
      </c>
      <c r="F57" s="25"/>
      <c r="G57" s="25">
        <v>0.6</v>
      </c>
      <c r="H57" s="25">
        <v>0.1</v>
      </c>
    </row>
    <row r="58" spans="1:8" ht="13.5" thickBot="1" x14ac:dyDescent="0.25">
      <c r="A58" s="24">
        <v>93</v>
      </c>
      <c r="B58" s="64">
        <v>3</v>
      </c>
      <c r="C58" s="65"/>
      <c r="D58" s="25">
        <v>10.8</v>
      </c>
      <c r="E58" s="25">
        <v>14.3</v>
      </c>
      <c r="F58" s="25"/>
      <c r="G58" s="25">
        <v>0.7</v>
      </c>
      <c r="H58" s="25">
        <v>0.1</v>
      </c>
    </row>
    <row r="59" spans="1:8" ht="13.5" thickBot="1" x14ac:dyDescent="0.25">
      <c r="A59" s="24">
        <v>94</v>
      </c>
      <c r="B59" s="64">
        <v>4</v>
      </c>
      <c r="C59" s="65"/>
      <c r="D59" s="25">
        <v>10.91</v>
      </c>
      <c r="E59" s="25">
        <v>14.3</v>
      </c>
      <c r="F59" s="25"/>
      <c r="G59" s="25">
        <v>0.7</v>
      </c>
      <c r="H59" s="25">
        <v>0.1</v>
      </c>
    </row>
    <row r="60" spans="1:8" ht="13.5" thickBot="1" x14ac:dyDescent="0.25">
      <c r="A60" s="24">
        <v>95</v>
      </c>
      <c r="B60" s="64">
        <v>5</v>
      </c>
      <c r="C60" s="65"/>
      <c r="D60" s="25">
        <v>11.11</v>
      </c>
      <c r="E60" s="25">
        <v>14.3</v>
      </c>
      <c r="F60" s="25"/>
      <c r="G60" s="25">
        <v>0.8</v>
      </c>
      <c r="H60" s="25">
        <v>0.1</v>
      </c>
    </row>
    <row r="61" spans="1:8" ht="13.5" thickBot="1" x14ac:dyDescent="0.25">
      <c r="A61" s="24">
        <v>96</v>
      </c>
      <c r="B61" s="64">
        <v>6</v>
      </c>
      <c r="C61" s="65"/>
      <c r="D61" s="25">
        <v>11.11</v>
      </c>
      <c r="E61" s="25">
        <v>14.3</v>
      </c>
      <c r="F61" s="25"/>
      <c r="G61" s="25">
        <v>0.8</v>
      </c>
      <c r="H61" s="25">
        <v>0.1</v>
      </c>
    </row>
    <row r="62" spans="1:8" ht="13.5" thickBot="1" x14ac:dyDescent="0.25">
      <c r="A62" s="24">
        <v>97</v>
      </c>
      <c r="B62" s="64">
        <v>7</v>
      </c>
      <c r="C62" s="65"/>
      <c r="D62" s="25">
        <v>11.12</v>
      </c>
      <c r="E62" s="25">
        <v>14.3</v>
      </c>
      <c r="F62" s="25"/>
      <c r="G62" s="25">
        <v>0.8</v>
      </c>
      <c r="H62" s="25">
        <v>0.1</v>
      </c>
    </row>
    <row r="63" spans="1:8" ht="13.5" thickBot="1" x14ac:dyDescent="0.25">
      <c r="A63" s="24">
        <v>98</v>
      </c>
      <c r="B63" s="64">
        <v>8</v>
      </c>
      <c r="C63" s="65"/>
      <c r="D63" s="25">
        <v>11.13</v>
      </c>
      <c r="E63" s="25">
        <v>14.3</v>
      </c>
      <c r="F63" s="25"/>
      <c r="G63" s="25">
        <v>0.9</v>
      </c>
      <c r="H63" s="25">
        <v>0.1</v>
      </c>
    </row>
    <row r="64" spans="1:8" ht="13.5" thickBot="1" x14ac:dyDescent="0.25">
      <c r="A64" s="24">
        <v>99</v>
      </c>
      <c r="B64" s="64">
        <v>9</v>
      </c>
      <c r="C64" s="65"/>
      <c r="D64" s="25">
        <v>11.15</v>
      </c>
      <c r="E64" s="25">
        <v>14.3</v>
      </c>
      <c r="F64" s="25"/>
      <c r="G64" s="25">
        <v>0.9</v>
      </c>
      <c r="H64" s="25">
        <v>0.1</v>
      </c>
    </row>
    <row r="65" spans="1:8" ht="13.5" thickBot="1" x14ac:dyDescent="0.25">
      <c r="A65" s="24">
        <v>100</v>
      </c>
      <c r="B65" s="64">
        <v>10</v>
      </c>
      <c r="C65" s="65"/>
      <c r="D65" s="25">
        <v>11.14</v>
      </c>
      <c r="E65" s="25">
        <v>14.3</v>
      </c>
      <c r="F65" s="25"/>
      <c r="G65" s="25">
        <v>0.9</v>
      </c>
      <c r="H65" s="25">
        <v>0.1</v>
      </c>
    </row>
    <row r="66" spans="1:8" ht="13.5" thickBot="1" x14ac:dyDescent="0.25">
      <c r="A66" s="24">
        <v>102</v>
      </c>
      <c r="B66" s="64">
        <v>12</v>
      </c>
      <c r="C66" s="65"/>
      <c r="D66" s="25">
        <v>11.14</v>
      </c>
      <c r="E66" s="25">
        <v>14.3</v>
      </c>
      <c r="F66" s="25"/>
      <c r="G66" s="25">
        <v>0.9</v>
      </c>
      <c r="H66" s="25">
        <v>0.1</v>
      </c>
    </row>
    <row r="67" spans="1:8" ht="13.5" thickBot="1" x14ac:dyDescent="0.25">
      <c r="A67" s="24">
        <v>104</v>
      </c>
      <c r="B67" s="64">
        <v>14</v>
      </c>
      <c r="C67" s="65"/>
      <c r="D67" s="25">
        <v>11.14</v>
      </c>
      <c r="E67" s="25">
        <v>14.3</v>
      </c>
      <c r="F67" s="25"/>
      <c r="G67" s="25">
        <v>1</v>
      </c>
      <c r="H67" s="25">
        <v>0.1</v>
      </c>
    </row>
    <row r="68" spans="1:8" ht="13.5" thickBot="1" x14ac:dyDescent="0.25">
      <c r="A68" s="24">
        <v>106</v>
      </c>
      <c r="B68" s="64">
        <v>16</v>
      </c>
      <c r="C68" s="65"/>
      <c r="D68" s="25">
        <v>11.15</v>
      </c>
      <c r="E68" s="25">
        <v>14.3</v>
      </c>
      <c r="F68" s="25"/>
      <c r="G68" s="25">
        <v>1</v>
      </c>
      <c r="H68" s="25">
        <v>0.1</v>
      </c>
    </row>
    <row r="69" spans="1:8" ht="13.5" thickBot="1" x14ac:dyDescent="0.25">
      <c r="A69" s="24">
        <v>108</v>
      </c>
      <c r="B69" s="64">
        <v>18</v>
      </c>
      <c r="C69" s="65"/>
      <c r="D69" s="25">
        <v>11.16</v>
      </c>
      <c r="E69" s="25">
        <v>14.3</v>
      </c>
      <c r="F69" s="25"/>
      <c r="G69" s="25">
        <v>1</v>
      </c>
      <c r="H69" s="25">
        <v>0.1</v>
      </c>
    </row>
    <row r="70" spans="1:8" ht="13.5" thickBot="1" x14ac:dyDescent="0.25">
      <c r="A70" s="24">
        <v>110</v>
      </c>
      <c r="B70" s="64">
        <v>20</v>
      </c>
      <c r="C70" s="65"/>
      <c r="D70" s="25">
        <v>11.17</v>
      </c>
      <c r="E70" s="25">
        <v>14.3</v>
      </c>
      <c r="F70" s="25"/>
      <c r="G70" s="25">
        <v>1</v>
      </c>
      <c r="H70" s="25">
        <v>0.1</v>
      </c>
    </row>
    <row r="71" spans="1:8" ht="13.5" thickBot="1" x14ac:dyDescent="0.25">
      <c r="A71" s="24">
        <v>115</v>
      </c>
      <c r="B71" s="64">
        <v>25</v>
      </c>
      <c r="C71" s="65"/>
      <c r="D71" s="25">
        <v>11.17</v>
      </c>
      <c r="E71" s="25">
        <v>14.3</v>
      </c>
      <c r="F71" s="25"/>
      <c r="G71" s="25">
        <v>1</v>
      </c>
      <c r="H71" s="25">
        <v>0.1</v>
      </c>
    </row>
    <row r="72" spans="1:8" ht="13.5" thickBot="1" x14ac:dyDescent="0.25">
      <c r="A72" s="24">
        <v>120</v>
      </c>
      <c r="B72" s="64">
        <v>30</v>
      </c>
      <c r="C72" s="65"/>
      <c r="D72" s="25">
        <v>11.18</v>
      </c>
      <c r="E72" s="25">
        <v>14.3</v>
      </c>
      <c r="F72" s="25">
        <v>110.51</v>
      </c>
      <c r="G72" s="25">
        <v>1</v>
      </c>
      <c r="H72" s="25">
        <v>0.1</v>
      </c>
    </row>
    <row r="73" spans="1:8" ht="13.5" thickBot="1" x14ac:dyDescent="0.25">
      <c r="A73" s="61" t="s">
        <v>14</v>
      </c>
      <c r="B73" s="62"/>
      <c r="C73" s="62"/>
      <c r="D73" s="62"/>
      <c r="E73" s="62"/>
      <c r="F73" s="62"/>
      <c r="G73" s="62"/>
      <c r="H73" s="63"/>
    </row>
    <row r="74" spans="1:8" ht="13.5" thickBot="1" x14ac:dyDescent="0.25">
      <c r="A74" s="64">
        <v>121</v>
      </c>
      <c r="B74" s="65"/>
      <c r="C74" s="25">
        <v>1</v>
      </c>
      <c r="D74" s="25">
        <v>1.27</v>
      </c>
      <c r="E74" s="25" t="s">
        <v>15</v>
      </c>
      <c r="F74" s="25"/>
      <c r="G74" s="25">
        <v>0.7</v>
      </c>
      <c r="H74" s="25">
        <v>0.1</v>
      </c>
    </row>
    <row r="75" spans="1:8" ht="13.5" thickBot="1" x14ac:dyDescent="0.25">
      <c r="A75" s="64">
        <v>122</v>
      </c>
      <c r="B75" s="65"/>
      <c r="C75" s="25">
        <v>2</v>
      </c>
      <c r="D75" s="25">
        <v>0.35</v>
      </c>
      <c r="E75" s="25" t="s">
        <v>15</v>
      </c>
      <c r="F75" s="25"/>
      <c r="G75" s="25">
        <v>0.5</v>
      </c>
      <c r="H75" s="25">
        <v>0.1</v>
      </c>
    </row>
    <row r="76" spans="1:8" ht="13.5" thickBot="1" x14ac:dyDescent="0.25">
      <c r="A76" s="64">
        <v>123</v>
      </c>
      <c r="B76" s="65"/>
      <c r="C76" s="25">
        <v>3</v>
      </c>
      <c r="D76" s="25">
        <v>0.16</v>
      </c>
      <c r="E76" s="25" t="s">
        <v>15</v>
      </c>
      <c r="F76" s="25"/>
      <c r="G76" s="25">
        <v>0.4</v>
      </c>
      <c r="H76" s="25">
        <v>0</v>
      </c>
    </row>
    <row r="77" spans="1:8" ht="13.5" thickBot="1" x14ac:dyDescent="0.25">
      <c r="A77" s="64">
        <v>124</v>
      </c>
      <c r="B77" s="65"/>
      <c r="C77" s="25">
        <v>4</v>
      </c>
      <c r="D77" s="25">
        <v>0.06</v>
      </c>
      <c r="E77" s="25" t="s">
        <v>15</v>
      </c>
      <c r="F77" s="25"/>
      <c r="G77" s="25">
        <v>0.3</v>
      </c>
      <c r="H77" s="25">
        <v>0</v>
      </c>
    </row>
    <row r="78" spans="1:8" ht="13.5" thickBot="1" x14ac:dyDescent="0.25">
      <c r="A78" s="64">
        <v>125</v>
      </c>
      <c r="B78" s="65"/>
      <c r="C78" s="25">
        <v>5</v>
      </c>
      <c r="D78" s="25">
        <v>7.0000000000000007E-2</v>
      </c>
      <c r="E78" s="25" t="s">
        <v>15</v>
      </c>
      <c r="F78" s="25"/>
      <c r="G78" s="25">
        <v>0.2</v>
      </c>
      <c r="H78" s="25">
        <v>0</v>
      </c>
    </row>
    <row r="79" spans="1:8" ht="13.5" thickBot="1" x14ac:dyDescent="0.25">
      <c r="A79" s="64">
        <v>126</v>
      </c>
      <c r="B79" s="65"/>
      <c r="C79" s="25">
        <v>6</v>
      </c>
      <c r="D79" s="25">
        <v>0</v>
      </c>
      <c r="E79" s="25" t="s">
        <v>15</v>
      </c>
      <c r="F79" s="25"/>
      <c r="G79" s="25">
        <v>0.1</v>
      </c>
      <c r="H79" s="25">
        <v>0</v>
      </c>
    </row>
    <row r="80" spans="1:8" ht="13.5" thickBot="1" x14ac:dyDescent="0.25">
      <c r="A80" s="64">
        <v>127</v>
      </c>
      <c r="B80" s="65"/>
      <c r="C80" s="25">
        <v>7</v>
      </c>
      <c r="D80" s="25">
        <v>0</v>
      </c>
      <c r="E80" s="25" t="s">
        <v>15</v>
      </c>
      <c r="F80" s="25"/>
      <c r="G80" s="25">
        <v>0.1</v>
      </c>
      <c r="H80" s="25">
        <v>0</v>
      </c>
    </row>
    <row r="81" spans="1:8" ht="13.5" thickBot="1" x14ac:dyDescent="0.25">
      <c r="A81" s="64">
        <v>128</v>
      </c>
      <c r="B81" s="65"/>
      <c r="C81" s="25">
        <v>8</v>
      </c>
      <c r="D81" s="25">
        <v>0</v>
      </c>
      <c r="E81" s="25" t="s">
        <v>15</v>
      </c>
      <c r="F81" s="25"/>
      <c r="G81" s="25">
        <v>0.1</v>
      </c>
      <c r="H81" s="25">
        <v>0</v>
      </c>
    </row>
    <row r="82" spans="1:8" ht="13.5" thickBot="1" x14ac:dyDescent="0.25">
      <c r="A82" s="64">
        <v>129</v>
      </c>
      <c r="B82" s="65"/>
      <c r="C82" s="25">
        <v>9</v>
      </c>
      <c r="D82" s="25">
        <v>0</v>
      </c>
      <c r="E82" s="25" t="s">
        <v>15</v>
      </c>
      <c r="F82" s="25"/>
      <c r="G82" s="25">
        <v>0.1</v>
      </c>
      <c r="H82" s="25">
        <v>0</v>
      </c>
    </row>
    <row r="83" spans="1:8" ht="13.5" thickBot="1" x14ac:dyDescent="0.25">
      <c r="A83" s="64">
        <v>130</v>
      </c>
      <c r="B83" s="65"/>
      <c r="C83" s="25">
        <v>10</v>
      </c>
      <c r="D83" s="25">
        <v>0</v>
      </c>
      <c r="E83" s="25" t="s">
        <v>15</v>
      </c>
      <c r="F83" s="25"/>
      <c r="G83" s="25">
        <v>0</v>
      </c>
      <c r="H83" s="25">
        <v>0</v>
      </c>
    </row>
  </sheetData>
  <mergeCells count="83">
    <mergeCell ref="B6:C6"/>
    <mergeCell ref="A1:H1"/>
    <mergeCell ref="A2:F2"/>
    <mergeCell ref="A3:F3"/>
    <mergeCell ref="B4:C4"/>
    <mergeCell ref="B5:C5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66:C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A78:B78"/>
    <mergeCell ref="B67:C67"/>
    <mergeCell ref="B68:C68"/>
    <mergeCell ref="B69:C69"/>
    <mergeCell ref="B70:C70"/>
    <mergeCell ref="B71:C71"/>
    <mergeCell ref="B72:C72"/>
    <mergeCell ref="A73:H73"/>
    <mergeCell ref="A74:B74"/>
    <mergeCell ref="A75:B75"/>
    <mergeCell ref="A76:B76"/>
    <mergeCell ref="A77:B77"/>
    <mergeCell ref="A79:B79"/>
    <mergeCell ref="A80:B80"/>
    <mergeCell ref="A81:B81"/>
    <mergeCell ref="A82:B82"/>
    <mergeCell ref="A83:B8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L16" sqref="L16"/>
    </sheetView>
  </sheetViews>
  <sheetFormatPr defaultRowHeight="12.75" x14ac:dyDescent="0.2"/>
  <cols>
    <col min="1" max="1" width="18" style="28" customWidth="1"/>
    <col min="2" max="2" width="15.85546875" style="28" customWidth="1"/>
    <col min="3" max="3" width="10.5703125" style="28" customWidth="1"/>
    <col min="4" max="4" width="15.5703125" style="28" customWidth="1"/>
    <col min="5" max="5" width="18" style="28" customWidth="1"/>
    <col min="6" max="6" width="21.85546875" style="28" customWidth="1"/>
    <col min="7" max="7" width="9.140625" style="28"/>
    <col min="8" max="8" width="14.28515625" style="28" customWidth="1"/>
    <col min="9" max="9" width="9.140625" style="2"/>
  </cols>
  <sheetData>
    <row r="1" spans="1:8" ht="13.5" thickBot="1" x14ac:dyDescent="0.25">
      <c r="A1" s="61" t="s">
        <v>41</v>
      </c>
      <c r="B1" s="62"/>
      <c r="C1" s="62"/>
      <c r="D1" s="62"/>
      <c r="E1" s="62"/>
      <c r="F1" s="62"/>
      <c r="G1" s="62"/>
      <c r="H1" s="63"/>
    </row>
    <row r="2" spans="1:8" ht="13.5" thickBot="1" x14ac:dyDescent="0.25">
      <c r="A2" s="61" t="s">
        <v>42</v>
      </c>
      <c r="B2" s="62"/>
      <c r="C2" s="62"/>
      <c r="D2" s="62"/>
      <c r="E2" s="63"/>
      <c r="F2" s="25" t="s">
        <v>43</v>
      </c>
      <c r="G2" s="64" t="s">
        <v>44</v>
      </c>
      <c r="H2" s="65"/>
    </row>
    <row r="3" spans="1:8" ht="15" thickBot="1" x14ac:dyDescent="0.25">
      <c r="A3" s="22" t="s">
        <v>12</v>
      </c>
      <c r="B3" s="23" t="s">
        <v>13</v>
      </c>
      <c r="C3" s="23" t="s">
        <v>5</v>
      </c>
      <c r="D3" s="23" t="s">
        <v>3</v>
      </c>
      <c r="E3" s="23" t="s">
        <v>11</v>
      </c>
      <c r="F3" s="23" t="s">
        <v>5</v>
      </c>
      <c r="G3" s="61" t="s">
        <v>5</v>
      </c>
      <c r="H3" s="63"/>
    </row>
    <row r="4" spans="1:8" ht="13.5" thickBot="1" x14ac:dyDescent="0.25">
      <c r="A4" s="24">
        <v>1</v>
      </c>
      <c r="B4" s="25">
        <v>1</v>
      </c>
      <c r="C4" s="25">
        <v>4.54</v>
      </c>
      <c r="D4" s="25"/>
      <c r="E4" s="25"/>
      <c r="F4" s="25">
        <v>0</v>
      </c>
      <c r="G4" s="64">
        <v>0</v>
      </c>
      <c r="H4" s="65"/>
    </row>
    <row r="5" spans="1:8" ht="13.5" thickBot="1" x14ac:dyDescent="0.25">
      <c r="A5" s="24">
        <v>2</v>
      </c>
      <c r="B5" s="25">
        <v>2</v>
      </c>
      <c r="C5" s="25">
        <v>4.78</v>
      </c>
      <c r="D5" s="25"/>
      <c r="E5" s="25"/>
      <c r="F5" s="25">
        <v>7.0000000000000007E-2</v>
      </c>
      <c r="G5" s="64">
        <v>0.01</v>
      </c>
      <c r="H5" s="65"/>
    </row>
    <row r="6" spans="1:8" ht="13.5" thickBot="1" x14ac:dyDescent="0.25">
      <c r="A6" s="24">
        <v>3</v>
      </c>
      <c r="B6" s="25">
        <v>3</v>
      </c>
      <c r="C6" s="25">
        <v>4.75</v>
      </c>
      <c r="D6" s="25"/>
      <c r="E6" s="25"/>
      <c r="F6" s="25">
        <v>0.12</v>
      </c>
      <c r="G6" s="64">
        <v>0.02</v>
      </c>
      <c r="H6" s="65"/>
    </row>
    <row r="7" spans="1:8" ht="13.5" thickBot="1" x14ac:dyDescent="0.25">
      <c r="A7" s="24">
        <v>4</v>
      </c>
      <c r="B7" s="25">
        <v>4</v>
      </c>
      <c r="C7" s="25">
        <v>4.78</v>
      </c>
      <c r="D7" s="25"/>
      <c r="E7" s="25"/>
      <c r="F7" s="25">
        <v>0.17</v>
      </c>
      <c r="G7" s="64">
        <v>0.02</v>
      </c>
      <c r="H7" s="65"/>
    </row>
    <row r="8" spans="1:8" ht="13.5" thickBot="1" x14ac:dyDescent="0.25">
      <c r="A8" s="24">
        <v>5</v>
      </c>
      <c r="B8" s="25">
        <v>5</v>
      </c>
      <c r="C8" s="25">
        <v>4.79</v>
      </c>
      <c r="D8" s="25">
        <v>4.82</v>
      </c>
      <c r="E8" s="25"/>
      <c r="F8" s="25">
        <v>0.22</v>
      </c>
      <c r="G8" s="64">
        <v>0.03</v>
      </c>
      <c r="H8" s="65"/>
    </row>
    <row r="9" spans="1:8" ht="13.5" thickBot="1" x14ac:dyDescent="0.25">
      <c r="A9" s="24">
        <v>6</v>
      </c>
      <c r="B9" s="25">
        <v>6</v>
      </c>
      <c r="C9" s="25">
        <v>4.79</v>
      </c>
      <c r="D9" s="25"/>
      <c r="E9" s="25"/>
      <c r="F9" s="25">
        <v>0.24</v>
      </c>
      <c r="G9" s="64">
        <v>0.03</v>
      </c>
      <c r="H9" s="65"/>
    </row>
    <row r="10" spans="1:8" ht="13.5" thickBot="1" x14ac:dyDescent="0.25">
      <c r="A10" s="24">
        <v>7</v>
      </c>
      <c r="B10" s="25">
        <v>7</v>
      </c>
      <c r="C10" s="25">
        <v>4.79</v>
      </c>
      <c r="D10" s="25"/>
      <c r="E10" s="25"/>
      <c r="F10" s="25">
        <v>0.27</v>
      </c>
      <c r="G10" s="64">
        <v>0.03</v>
      </c>
      <c r="H10" s="65"/>
    </row>
    <row r="11" spans="1:8" ht="13.5" thickBot="1" x14ac:dyDescent="0.25">
      <c r="A11" s="24">
        <v>8</v>
      </c>
      <c r="B11" s="25">
        <v>8</v>
      </c>
      <c r="C11" s="25">
        <v>4.79</v>
      </c>
      <c r="D11" s="25"/>
      <c r="E11" s="25"/>
      <c r="F11" s="25">
        <v>0.31</v>
      </c>
      <c r="G11" s="64">
        <v>0.03</v>
      </c>
      <c r="H11" s="65"/>
    </row>
    <row r="12" spans="1:8" ht="13.5" thickBot="1" x14ac:dyDescent="0.25">
      <c r="A12" s="24">
        <v>9</v>
      </c>
      <c r="B12" s="25">
        <v>9</v>
      </c>
      <c r="C12" s="25">
        <v>4.79</v>
      </c>
      <c r="D12" s="25"/>
      <c r="E12" s="25"/>
      <c r="F12" s="25">
        <v>0.33</v>
      </c>
      <c r="G12" s="64">
        <v>0.03</v>
      </c>
      <c r="H12" s="65"/>
    </row>
    <row r="13" spans="1:8" ht="13.5" thickBot="1" x14ac:dyDescent="0.25">
      <c r="A13" s="24">
        <v>10</v>
      </c>
      <c r="B13" s="25">
        <v>10</v>
      </c>
      <c r="C13" s="25">
        <v>4.78</v>
      </c>
      <c r="D13" s="25">
        <v>4.8</v>
      </c>
      <c r="E13" s="25"/>
      <c r="F13" s="25">
        <v>0.35</v>
      </c>
      <c r="G13" s="64">
        <v>0.03</v>
      </c>
      <c r="H13" s="65"/>
    </row>
    <row r="14" spans="1:8" ht="13.5" thickBot="1" x14ac:dyDescent="0.25">
      <c r="A14" s="24">
        <v>12</v>
      </c>
      <c r="B14" s="25">
        <v>12</v>
      </c>
      <c r="C14" s="25">
        <v>4.78</v>
      </c>
      <c r="D14" s="25"/>
      <c r="E14" s="25"/>
      <c r="F14" s="25">
        <v>0.35</v>
      </c>
      <c r="G14" s="64">
        <v>0.03</v>
      </c>
      <c r="H14" s="65"/>
    </row>
    <row r="15" spans="1:8" ht="13.5" thickBot="1" x14ac:dyDescent="0.25">
      <c r="A15" s="24">
        <v>14</v>
      </c>
      <c r="B15" s="25">
        <v>14</v>
      </c>
      <c r="C15" s="25">
        <v>4.78</v>
      </c>
      <c r="D15" s="25"/>
      <c r="E15" s="25"/>
      <c r="F15" s="25">
        <v>0.38</v>
      </c>
      <c r="G15" s="64">
        <v>0.03</v>
      </c>
      <c r="H15" s="65"/>
    </row>
    <row r="16" spans="1:8" ht="13.5" thickBot="1" x14ac:dyDescent="0.25">
      <c r="A16" s="24">
        <v>16</v>
      </c>
      <c r="B16" s="25">
        <v>16</v>
      </c>
      <c r="C16" s="25">
        <v>4.8</v>
      </c>
      <c r="D16" s="25"/>
      <c r="E16" s="25"/>
      <c r="F16" s="25">
        <v>0.38</v>
      </c>
      <c r="G16" s="64">
        <v>0.03</v>
      </c>
      <c r="H16" s="65"/>
    </row>
    <row r="17" spans="1:8" ht="13.5" thickBot="1" x14ac:dyDescent="0.25">
      <c r="A17" s="24">
        <v>18</v>
      </c>
      <c r="B17" s="25">
        <v>18</v>
      </c>
      <c r="C17" s="25">
        <v>4.8</v>
      </c>
      <c r="D17" s="25"/>
      <c r="E17" s="25"/>
      <c r="F17" s="25">
        <v>0.39</v>
      </c>
      <c r="G17" s="64">
        <v>0.03</v>
      </c>
      <c r="H17" s="65"/>
    </row>
    <row r="18" spans="1:8" ht="13.5" thickBot="1" x14ac:dyDescent="0.25">
      <c r="A18" s="24">
        <v>20</v>
      </c>
      <c r="B18" s="25">
        <v>20</v>
      </c>
      <c r="C18" s="25">
        <v>4.8</v>
      </c>
      <c r="D18" s="25"/>
      <c r="E18" s="25"/>
      <c r="F18" s="25">
        <v>0.41</v>
      </c>
      <c r="G18" s="64">
        <v>0.03</v>
      </c>
      <c r="H18" s="65"/>
    </row>
    <row r="19" spans="1:8" ht="13.5" thickBot="1" x14ac:dyDescent="0.25">
      <c r="A19" s="24">
        <v>25</v>
      </c>
      <c r="B19" s="25">
        <v>25</v>
      </c>
      <c r="C19" s="25">
        <v>4.7699999999999996</v>
      </c>
      <c r="D19" s="25"/>
      <c r="E19" s="25"/>
      <c r="F19" s="25">
        <v>0.41</v>
      </c>
      <c r="G19" s="64">
        <v>0.04</v>
      </c>
      <c r="H19" s="65"/>
    </row>
    <row r="20" spans="1:8" ht="13.5" thickBot="1" x14ac:dyDescent="0.25">
      <c r="A20" s="24">
        <v>30</v>
      </c>
      <c r="B20" s="25">
        <v>30</v>
      </c>
      <c r="C20" s="25">
        <v>4.7</v>
      </c>
      <c r="D20" s="25"/>
      <c r="E20" s="25"/>
      <c r="F20" s="25">
        <v>0.41</v>
      </c>
      <c r="G20" s="64">
        <v>0.04</v>
      </c>
      <c r="H20" s="65"/>
    </row>
    <row r="21" spans="1:8" ht="13.5" thickBot="1" x14ac:dyDescent="0.25">
      <c r="A21" s="24">
        <v>35</v>
      </c>
      <c r="B21" s="25">
        <v>35</v>
      </c>
      <c r="C21" s="25">
        <v>4.72</v>
      </c>
      <c r="D21" s="25"/>
      <c r="E21" s="25"/>
      <c r="F21" s="25">
        <v>0.4</v>
      </c>
      <c r="G21" s="64">
        <v>0.04</v>
      </c>
      <c r="H21" s="65"/>
    </row>
    <row r="22" spans="1:8" ht="13.5" thickBot="1" x14ac:dyDescent="0.25">
      <c r="A22" s="24">
        <v>40</v>
      </c>
      <c r="B22" s="25">
        <v>40</v>
      </c>
      <c r="C22" s="25">
        <v>4.71</v>
      </c>
      <c r="D22" s="25">
        <v>4.76</v>
      </c>
      <c r="E22" s="25"/>
      <c r="F22" s="25">
        <v>0.4</v>
      </c>
      <c r="G22" s="64">
        <v>0.03</v>
      </c>
      <c r="H22" s="65"/>
    </row>
    <row r="23" spans="1:8" ht="13.5" thickBot="1" x14ac:dyDescent="0.25">
      <c r="A23" s="24">
        <v>45</v>
      </c>
      <c r="B23" s="25">
        <v>45</v>
      </c>
      <c r="C23" s="25">
        <v>4.7</v>
      </c>
      <c r="D23" s="25"/>
      <c r="E23" s="25"/>
      <c r="F23" s="25">
        <v>0.4</v>
      </c>
      <c r="G23" s="64">
        <v>0.03</v>
      </c>
      <c r="H23" s="65"/>
    </row>
    <row r="24" spans="1:8" ht="13.5" thickBot="1" x14ac:dyDescent="0.25">
      <c r="A24" s="24">
        <v>50</v>
      </c>
      <c r="B24" s="25">
        <v>50</v>
      </c>
      <c r="C24" s="25">
        <v>4.7</v>
      </c>
      <c r="D24" s="25"/>
      <c r="E24" s="25"/>
      <c r="F24" s="25">
        <v>0.4</v>
      </c>
      <c r="G24" s="64">
        <v>0.03</v>
      </c>
      <c r="H24" s="65"/>
    </row>
    <row r="25" spans="1:8" ht="13.5" thickBot="1" x14ac:dyDescent="0.25">
      <c r="A25" s="24">
        <v>55</v>
      </c>
      <c r="B25" s="25">
        <v>55</v>
      </c>
      <c r="C25" s="25">
        <v>4.6900000000000004</v>
      </c>
      <c r="D25" s="25"/>
      <c r="E25" s="25"/>
      <c r="F25" s="25">
        <v>0.41</v>
      </c>
      <c r="G25" s="64">
        <v>0.03</v>
      </c>
      <c r="H25" s="65"/>
    </row>
    <row r="26" spans="1:8" ht="13.5" thickBot="1" x14ac:dyDescent="0.25">
      <c r="A26" s="24">
        <v>60</v>
      </c>
      <c r="B26" s="25">
        <v>60</v>
      </c>
      <c r="C26" s="25">
        <v>4.68</v>
      </c>
      <c r="D26" s="25" t="s">
        <v>36</v>
      </c>
      <c r="E26" s="25">
        <v>88.43</v>
      </c>
      <c r="F26" s="25">
        <v>0.41</v>
      </c>
      <c r="G26" s="64">
        <v>0.03</v>
      </c>
      <c r="H26" s="65"/>
    </row>
    <row r="27" spans="1:8" ht="13.5" thickBot="1" x14ac:dyDescent="0.25">
      <c r="A27" s="24">
        <v>61</v>
      </c>
      <c r="B27" s="25">
        <v>1</v>
      </c>
      <c r="C27" s="25">
        <v>6.19</v>
      </c>
      <c r="D27" s="25"/>
      <c r="E27" s="25"/>
      <c r="F27" s="25">
        <v>0.41</v>
      </c>
      <c r="G27" s="64">
        <v>0.03</v>
      </c>
      <c r="H27" s="65"/>
    </row>
    <row r="28" spans="1:8" ht="13.5" thickBot="1" x14ac:dyDescent="0.25">
      <c r="A28" s="24">
        <v>62</v>
      </c>
      <c r="B28" s="25">
        <v>2</v>
      </c>
      <c r="C28" s="25">
        <v>6.29</v>
      </c>
      <c r="D28" s="25"/>
      <c r="E28" s="25"/>
      <c r="F28" s="25">
        <v>0.43</v>
      </c>
      <c r="G28" s="64">
        <v>0.03</v>
      </c>
      <c r="H28" s="65"/>
    </row>
    <row r="29" spans="1:8" ht="13.5" thickBot="1" x14ac:dyDescent="0.25">
      <c r="A29" s="24">
        <v>63</v>
      </c>
      <c r="B29" s="25">
        <v>3</v>
      </c>
      <c r="C29" s="25">
        <v>6.32</v>
      </c>
      <c r="D29" s="25"/>
      <c r="E29" s="25"/>
      <c r="F29" s="25">
        <v>0.45</v>
      </c>
      <c r="G29" s="64">
        <v>0.04</v>
      </c>
      <c r="H29" s="65"/>
    </row>
    <row r="30" spans="1:8" ht="13.5" thickBot="1" x14ac:dyDescent="0.25">
      <c r="A30" s="24">
        <v>64</v>
      </c>
      <c r="B30" s="25">
        <v>4</v>
      </c>
      <c r="C30" s="25">
        <v>6.33</v>
      </c>
      <c r="D30" s="25"/>
      <c r="E30" s="25"/>
      <c r="F30" s="25">
        <v>0.46</v>
      </c>
      <c r="G30" s="64">
        <v>0.04</v>
      </c>
      <c r="H30" s="65"/>
    </row>
    <row r="31" spans="1:8" ht="13.5" thickBot="1" x14ac:dyDescent="0.25">
      <c r="A31" s="24">
        <v>65</v>
      </c>
      <c r="B31" s="25">
        <v>5</v>
      </c>
      <c r="C31" s="25">
        <v>6.33</v>
      </c>
      <c r="D31" s="25">
        <v>6.61</v>
      </c>
      <c r="E31" s="25"/>
      <c r="F31" s="25">
        <v>0.47</v>
      </c>
      <c r="G31" s="64">
        <v>0.04</v>
      </c>
      <c r="H31" s="65"/>
    </row>
    <row r="32" spans="1:8" ht="13.5" thickBot="1" x14ac:dyDescent="0.25">
      <c r="A32" s="24">
        <v>66</v>
      </c>
      <c r="B32" s="25">
        <v>6</v>
      </c>
      <c r="C32" s="25">
        <v>6.33</v>
      </c>
      <c r="D32" s="25"/>
      <c r="E32" s="25"/>
      <c r="F32" s="25">
        <v>0.49</v>
      </c>
      <c r="G32" s="64">
        <v>0.04</v>
      </c>
      <c r="H32" s="65"/>
    </row>
    <row r="33" spans="1:8" ht="13.5" thickBot="1" x14ac:dyDescent="0.25">
      <c r="A33" s="24">
        <v>67</v>
      </c>
      <c r="B33" s="25">
        <v>7</v>
      </c>
      <c r="C33" s="25">
        <v>6.33</v>
      </c>
      <c r="D33" s="25"/>
      <c r="E33" s="25"/>
      <c r="F33" s="25">
        <v>0.49</v>
      </c>
      <c r="G33" s="64">
        <v>0.04</v>
      </c>
      <c r="H33" s="65"/>
    </row>
    <row r="34" spans="1:8" ht="13.5" thickBot="1" x14ac:dyDescent="0.25">
      <c r="A34" s="24">
        <v>68</v>
      </c>
      <c r="B34" s="25">
        <v>8</v>
      </c>
      <c r="C34" s="25">
        <v>6.34</v>
      </c>
      <c r="D34" s="25"/>
      <c r="E34" s="25"/>
      <c r="F34" s="25">
        <v>0.5</v>
      </c>
      <c r="G34" s="64">
        <v>0.04</v>
      </c>
      <c r="H34" s="65"/>
    </row>
    <row r="35" spans="1:8" ht="13.5" thickBot="1" x14ac:dyDescent="0.25">
      <c r="A35" s="24">
        <v>69</v>
      </c>
      <c r="B35" s="25">
        <v>9</v>
      </c>
      <c r="C35" s="25">
        <v>6.32</v>
      </c>
      <c r="D35" s="25"/>
      <c r="E35" s="25"/>
      <c r="F35" s="25">
        <v>0.51</v>
      </c>
      <c r="G35" s="64">
        <v>0.04</v>
      </c>
      <c r="H35" s="65"/>
    </row>
    <row r="36" spans="1:8" ht="13.5" thickBot="1" x14ac:dyDescent="0.25">
      <c r="A36" s="24">
        <v>70</v>
      </c>
      <c r="B36" s="25">
        <v>10</v>
      </c>
      <c r="C36" s="25">
        <v>6.31</v>
      </c>
      <c r="D36" s="25">
        <v>6.55</v>
      </c>
      <c r="E36" s="25"/>
      <c r="F36" s="25">
        <v>0.52</v>
      </c>
      <c r="G36" s="64">
        <v>0.04</v>
      </c>
      <c r="H36" s="65"/>
    </row>
    <row r="37" spans="1:8" ht="13.5" thickBot="1" x14ac:dyDescent="0.25">
      <c r="A37" s="24">
        <v>72</v>
      </c>
      <c r="B37" s="25">
        <v>12</v>
      </c>
      <c r="C37" s="25">
        <v>6.32</v>
      </c>
      <c r="D37" s="25"/>
      <c r="E37" s="25"/>
      <c r="F37" s="25">
        <v>0.52</v>
      </c>
      <c r="G37" s="64">
        <v>0.04</v>
      </c>
      <c r="H37" s="65"/>
    </row>
    <row r="38" spans="1:8" ht="13.5" thickBot="1" x14ac:dyDescent="0.25">
      <c r="A38" s="24">
        <v>74</v>
      </c>
      <c r="B38" s="25">
        <v>14</v>
      </c>
      <c r="C38" s="25">
        <v>6.32</v>
      </c>
      <c r="D38" s="25"/>
      <c r="E38" s="25"/>
      <c r="F38" s="25">
        <v>0.53</v>
      </c>
      <c r="G38" s="64">
        <v>0.04</v>
      </c>
      <c r="H38" s="65"/>
    </row>
    <row r="39" spans="1:8" ht="13.5" thickBot="1" x14ac:dyDescent="0.25">
      <c r="A39" s="24">
        <v>76</v>
      </c>
      <c r="B39" s="25">
        <v>16</v>
      </c>
      <c r="C39" s="25">
        <v>6.32</v>
      </c>
      <c r="D39" s="25"/>
      <c r="E39" s="25"/>
      <c r="F39" s="25">
        <v>0.53</v>
      </c>
      <c r="G39" s="64">
        <v>0.04</v>
      </c>
      <c r="H39" s="65"/>
    </row>
    <row r="40" spans="1:8" ht="13.5" thickBot="1" x14ac:dyDescent="0.25">
      <c r="A40" s="24">
        <v>78</v>
      </c>
      <c r="B40" s="25">
        <v>18</v>
      </c>
      <c r="C40" s="25">
        <v>6.33</v>
      </c>
      <c r="D40" s="25"/>
      <c r="E40" s="25"/>
      <c r="F40" s="25">
        <v>0.54</v>
      </c>
      <c r="G40" s="64">
        <v>0.04</v>
      </c>
      <c r="H40" s="65"/>
    </row>
    <row r="41" spans="1:8" ht="13.5" thickBot="1" x14ac:dyDescent="0.25">
      <c r="A41" s="24">
        <v>80</v>
      </c>
      <c r="B41" s="25">
        <v>20</v>
      </c>
      <c r="C41" s="25">
        <v>6.33</v>
      </c>
      <c r="D41" s="25"/>
      <c r="E41" s="25"/>
      <c r="F41" s="25">
        <v>0.54</v>
      </c>
      <c r="G41" s="64">
        <v>0.04</v>
      </c>
      <c r="H41" s="65"/>
    </row>
    <row r="42" spans="1:8" ht="13.5" thickBot="1" x14ac:dyDescent="0.25">
      <c r="A42" s="24">
        <v>85</v>
      </c>
      <c r="B42" s="25">
        <v>25</v>
      </c>
      <c r="C42" s="25">
        <v>6.33</v>
      </c>
      <c r="D42" s="25"/>
      <c r="E42" s="25"/>
      <c r="F42" s="25">
        <v>0.55000000000000004</v>
      </c>
      <c r="G42" s="64">
        <v>0.04</v>
      </c>
      <c r="H42" s="65"/>
    </row>
    <row r="43" spans="1:8" ht="13.5" thickBot="1" x14ac:dyDescent="0.25">
      <c r="A43" s="24">
        <v>90</v>
      </c>
      <c r="B43" s="25">
        <v>30</v>
      </c>
      <c r="C43" s="25">
        <v>6.33</v>
      </c>
      <c r="D43" s="25"/>
      <c r="E43" s="25"/>
      <c r="F43" s="25">
        <v>0.55000000000000004</v>
      </c>
      <c r="G43" s="64">
        <v>0.04</v>
      </c>
      <c r="H43" s="65"/>
    </row>
    <row r="44" spans="1:8" ht="13.5" thickBot="1" x14ac:dyDescent="0.25">
      <c r="A44" s="24">
        <v>95</v>
      </c>
      <c r="B44" s="25">
        <v>35</v>
      </c>
      <c r="C44" s="25">
        <v>6.33</v>
      </c>
      <c r="D44" s="25"/>
      <c r="E44" s="25"/>
      <c r="F44" s="25">
        <v>0.55000000000000004</v>
      </c>
      <c r="G44" s="64">
        <v>0.04</v>
      </c>
      <c r="H44" s="65"/>
    </row>
    <row r="45" spans="1:8" ht="13.5" thickBot="1" x14ac:dyDescent="0.25">
      <c r="A45" s="24">
        <v>100</v>
      </c>
      <c r="B45" s="25">
        <v>40</v>
      </c>
      <c r="C45" s="25">
        <v>6.33</v>
      </c>
      <c r="D45" s="25">
        <v>6.48</v>
      </c>
      <c r="E45" s="25"/>
      <c r="F45" s="25">
        <v>0.55000000000000004</v>
      </c>
      <c r="G45" s="64">
        <v>0.03</v>
      </c>
      <c r="H45" s="65"/>
    </row>
    <row r="46" spans="1:8" ht="13.5" thickBot="1" x14ac:dyDescent="0.25">
      <c r="A46" s="24">
        <v>105</v>
      </c>
      <c r="B46" s="25">
        <v>45</v>
      </c>
      <c r="C46" s="25">
        <v>6.33</v>
      </c>
      <c r="D46" s="25"/>
      <c r="E46" s="25"/>
      <c r="F46" s="25">
        <v>0.55000000000000004</v>
      </c>
      <c r="G46" s="64">
        <v>0.03</v>
      </c>
      <c r="H46" s="65"/>
    </row>
    <row r="47" spans="1:8" ht="13.5" thickBot="1" x14ac:dyDescent="0.25">
      <c r="A47" s="24">
        <v>110</v>
      </c>
      <c r="B47" s="25">
        <v>50</v>
      </c>
      <c r="C47" s="25">
        <v>6.29</v>
      </c>
      <c r="D47" s="25"/>
      <c r="E47" s="25"/>
      <c r="F47" s="25">
        <v>0.55000000000000004</v>
      </c>
      <c r="G47" s="64">
        <v>0.03</v>
      </c>
      <c r="H47" s="65"/>
    </row>
    <row r="48" spans="1:8" ht="13.5" thickBot="1" x14ac:dyDescent="0.25">
      <c r="A48" s="24">
        <v>115</v>
      </c>
      <c r="B48" s="25">
        <v>55</v>
      </c>
      <c r="C48" s="25">
        <v>6.32</v>
      </c>
      <c r="D48" s="25"/>
      <c r="E48" s="25"/>
      <c r="F48" s="25">
        <v>0.55000000000000004</v>
      </c>
      <c r="G48" s="64">
        <v>0.03</v>
      </c>
      <c r="H48" s="65"/>
    </row>
    <row r="49" spans="1:8" ht="13.5" thickBot="1" x14ac:dyDescent="0.25">
      <c r="A49" s="24">
        <v>120</v>
      </c>
      <c r="B49" s="25">
        <v>60</v>
      </c>
      <c r="C49" s="25">
        <v>6.34</v>
      </c>
      <c r="D49" s="25" t="s">
        <v>37</v>
      </c>
      <c r="E49" s="25">
        <v>89.26</v>
      </c>
      <c r="F49" s="25">
        <v>0.55000000000000004</v>
      </c>
      <c r="G49" s="64">
        <v>0.03</v>
      </c>
      <c r="H49" s="65"/>
    </row>
    <row r="50" spans="1:8" ht="13.5" thickBot="1" x14ac:dyDescent="0.25">
      <c r="A50" s="24">
        <v>121</v>
      </c>
      <c r="B50" s="25">
        <v>1</v>
      </c>
      <c r="C50" s="25" t="s">
        <v>0</v>
      </c>
      <c r="D50" s="25"/>
      <c r="E50" s="25"/>
      <c r="F50" s="25">
        <v>0.56000000000000005</v>
      </c>
      <c r="G50" s="64">
        <v>0.03</v>
      </c>
      <c r="H50" s="65"/>
    </row>
    <row r="51" spans="1:8" ht="13.5" thickBot="1" x14ac:dyDescent="0.25">
      <c r="A51" s="24">
        <v>122</v>
      </c>
      <c r="B51" s="25">
        <v>2</v>
      </c>
      <c r="C51" s="25">
        <v>11.09</v>
      </c>
      <c r="D51" s="25"/>
      <c r="E51" s="25"/>
      <c r="F51" s="25">
        <v>0.61</v>
      </c>
      <c r="G51" s="64">
        <v>0.04</v>
      </c>
      <c r="H51" s="65"/>
    </row>
    <row r="52" spans="1:8" ht="13.5" thickBot="1" x14ac:dyDescent="0.25">
      <c r="A52" s="24">
        <v>123</v>
      </c>
      <c r="B52" s="25">
        <v>3</v>
      </c>
      <c r="C52" s="25">
        <v>11.18</v>
      </c>
      <c r="D52" s="25"/>
      <c r="E52" s="25"/>
      <c r="F52" s="25">
        <v>0.65</v>
      </c>
      <c r="G52" s="64">
        <v>0.04</v>
      </c>
      <c r="H52" s="65"/>
    </row>
    <row r="53" spans="1:8" ht="13.5" thickBot="1" x14ac:dyDescent="0.25">
      <c r="A53" s="24">
        <v>124</v>
      </c>
      <c r="B53" s="25">
        <v>4</v>
      </c>
      <c r="C53" s="25">
        <v>11.22</v>
      </c>
      <c r="D53" s="25"/>
      <c r="E53" s="25"/>
      <c r="F53" s="25">
        <v>0.68</v>
      </c>
      <c r="G53" s="64">
        <v>0.05</v>
      </c>
      <c r="H53" s="65"/>
    </row>
    <row r="54" spans="1:8" ht="13.5" thickBot="1" x14ac:dyDescent="0.25">
      <c r="A54" s="24">
        <v>125</v>
      </c>
      <c r="B54" s="25">
        <v>5</v>
      </c>
      <c r="C54" s="25">
        <v>11.24</v>
      </c>
      <c r="D54" s="25">
        <v>11.94</v>
      </c>
      <c r="E54" s="25"/>
      <c r="F54" s="25">
        <v>0.74</v>
      </c>
      <c r="G54" s="64">
        <v>0.05</v>
      </c>
      <c r="H54" s="65"/>
    </row>
    <row r="55" spans="1:8" ht="13.5" thickBot="1" x14ac:dyDescent="0.25">
      <c r="A55" s="24">
        <v>126</v>
      </c>
      <c r="B55" s="25">
        <v>6</v>
      </c>
      <c r="C55" s="25">
        <v>11.24</v>
      </c>
      <c r="D55" s="25"/>
      <c r="E55" s="25"/>
      <c r="F55" s="25">
        <v>0.77</v>
      </c>
      <c r="G55" s="64">
        <v>0.05</v>
      </c>
      <c r="H55" s="65"/>
    </row>
    <row r="56" spans="1:8" ht="13.5" thickBot="1" x14ac:dyDescent="0.25">
      <c r="A56" s="24">
        <v>127</v>
      </c>
      <c r="B56" s="25">
        <v>7</v>
      </c>
      <c r="C56" s="25">
        <v>11.25</v>
      </c>
      <c r="D56" s="25"/>
      <c r="E56" s="25"/>
      <c r="F56" s="25">
        <v>0.8</v>
      </c>
      <c r="G56" s="64">
        <v>0.05</v>
      </c>
      <c r="H56" s="65"/>
    </row>
    <row r="57" spans="1:8" ht="13.5" thickBot="1" x14ac:dyDescent="0.25">
      <c r="A57" s="24">
        <v>128</v>
      </c>
      <c r="B57" s="25">
        <v>8</v>
      </c>
      <c r="C57" s="25">
        <v>11.19</v>
      </c>
      <c r="D57" s="25"/>
      <c r="E57" s="25"/>
      <c r="F57" s="25">
        <v>0.83</v>
      </c>
      <c r="G57" s="64">
        <v>0.05</v>
      </c>
      <c r="H57" s="65"/>
    </row>
    <row r="58" spans="1:8" ht="13.5" thickBot="1" x14ac:dyDescent="0.25">
      <c r="A58" s="24">
        <v>129</v>
      </c>
      <c r="B58" s="25">
        <v>9</v>
      </c>
      <c r="C58" s="25">
        <v>11.24</v>
      </c>
      <c r="D58" s="25"/>
      <c r="E58" s="25"/>
      <c r="F58" s="25">
        <v>0.85</v>
      </c>
      <c r="G58" s="64">
        <v>0.05</v>
      </c>
      <c r="H58" s="65"/>
    </row>
    <row r="59" spans="1:8" ht="13.5" thickBot="1" x14ac:dyDescent="0.25">
      <c r="A59" s="24">
        <v>130</v>
      </c>
      <c r="B59" s="25">
        <v>10</v>
      </c>
      <c r="C59" s="25">
        <v>11.26</v>
      </c>
      <c r="D59" s="25">
        <v>11.89</v>
      </c>
      <c r="E59" s="25"/>
      <c r="F59" s="25">
        <v>0.87</v>
      </c>
      <c r="G59" s="64">
        <v>0.05</v>
      </c>
      <c r="H59" s="65"/>
    </row>
    <row r="60" spans="1:8" ht="13.5" thickBot="1" x14ac:dyDescent="0.25">
      <c r="A60" s="24">
        <v>132</v>
      </c>
      <c r="B60" s="25">
        <v>12</v>
      </c>
      <c r="C60" s="25">
        <v>11.25</v>
      </c>
      <c r="D60" s="25"/>
      <c r="E60" s="25"/>
      <c r="F60" s="25">
        <v>0.9</v>
      </c>
      <c r="G60" s="64">
        <v>0.05</v>
      </c>
      <c r="H60" s="65"/>
    </row>
    <row r="61" spans="1:8" ht="13.5" thickBot="1" x14ac:dyDescent="0.25">
      <c r="A61" s="24">
        <v>134</v>
      </c>
      <c r="B61" s="25">
        <v>14</v>
      </c>
      <c r="C61" s="25">
        <v>11.25</v>
      </c>
      <c r="D61" s="25"/>
      <c r="E61" s="25"/>
      <c r="F61" s="25">
        <v>0.91</v>
      </c>
      <c r="G61" s="64">
        <v>0.05</v>
      </c>
      <c r="H61" s="65"/>
    </row>
    <row r="62" spans="1:8" ht="13.5" thickBot="1" x14ac:dyDescent="0.25">
      <c r="A62" s="24">
        <v>136</v>
      </c>
      <c r="B62" s="25">
        <v>16</v>
      </c>
      <c r="C62" s="25">
        <v>11.26</v>
      </c>
      <c r="D62" s="25"/>
      <c r="E62" s="25"/>
      <c r="F62" s="25">
        <v>0.93</v>
      </c>
      <c r="G62" s="64">
        <v>0.05</v>
      </c>
      <c r="H62" s="65"/>
    </row>
    <row r="63" spans="1:8" ht="13.5" thickBot="1" x14ac:dyDescent="0.25">
      <c r="A63" s="24">
        <v>138</v>
      </c>
      <c r="B63" s="25">
        <v>18</v>
      </c>
      <c r="C63" s="25">
        <v>11.26</v>
      </c>
      <c r="D63" s="25"/>
      <c r="E63" s="25"/>
      <c r="F63" s="25">
        <v>0.94</v>
      </c>
      <c r="G63" s="64">
        <v>0.05</v>
      </c>
      <c r="H63" s="65"/>
    </row>
    <row r="64" spans="1:8" ht="13.5" thickBot="1" x14ac:dyDescent="0.25">
      <c r="A64" s="24">
        <v>140</v>
      </c>
      <c r="B64" s="25">
        <v>20</v>
      </c>
      <c r="C64" s="25">
        <v>11.17</v>
      </c>
      <c r="D64" s="25"/>
      <c r="E64" s="25"/>
      <c r="F64" s="25">
        <v>0.95</v>
      </c>
      <c r="G64" s="64">
        <v>0.05</v>
      </c>
      <c r="H64" s="65"/>
    </row>
    <row r="65" spans="1:8" ht="13.5" thickBot="1" x14ac:dyDescent="0.25">
      <c r="A65" s="24">
        <v>145</v>
      </c>
      <c r="B65" s="25">
        <v>25</v>
      </c>
      <c r="C65" s="25">
        <v>11.23</v>
      </c>
      <c r="D65" s="25"/>
      <c r="E65" s="25"/>
      <c r="F65" s="25">
        <v>0.95</v>
      </c>
      <c r="G65" s="64">
        <v>0.05</v>
      </c>
      <c r="H65" s="65"/>
    </row>
    <row r="66" spans="1:8" ht="13.5" thickBot="1" x14ac:dyDescent="0.25">
      <c r="A66" s="24">
        <v>150</v>
      </c>
      <c r="B66" s="25">
        <v>30</v>
      </c>
      <c r="C66" s="25">
        <v>11.18</v>
      </c>
      <c r="D66" s="25"/>
      <c r="E66" s="25"/>
      <c r="F66" s="25">
        <v>0.95</v>
      </c>
      <c r="G66" s="64">
        <v>0.05</v>
      </c>
      <c r="H66" s="65"/>
    </row>
    <row r="67" spans="1:8" ht="13.5" thickBot="1" x14ac:dyDescent="0.25">
      <c r="A67" s="24">
        <v>155</v>
      </c>
      <c r="B67" s="25">
        <v>35</v>
      </c>
      <c r="C67" s="25">
        <v>11.17</v>
      </c>
      <c r="D67" s="25"/>
      <c r="E67" s="25"/>
      <c r="F67" s="25">
        <v>0.96</v>
      </c>
      <c r="G67" s="64">
        <v>0.05</v>
      </c>
      <c r="H67" s="65"/>
    </row>
    <row r="68" spans="1:8" ht="13.5" thickBot="1" x14ac:dyDescent="0.25">
      <c r="A68" s="24">
        <v>160</v>
      </c>
      <c r="B68" s="25">
        <v>40</v>
      </c>
      <c r="C68" s="25">
        <v>11.19</v>
      </c>
      <c r="D68" s="25">
        <v>11.94</v>
      </c>
      <c r="E68" s="25"/>
      <c r="F68" s="25">
        <v>0.96</v>
      </c>
      <c r="G68" s="64">
        <v>0.05</v>
      </c>
      <c r="H68" s="65"/>
    </row>
    <row r="69" spans="1:8" ht="13.5" thickBot="1" x14ac:dyDescent="0.25">
      <c r="A69" s="24">
        <v>165</v>
      </c>
      <c r="B69" s="25">
        <v>45</v>
      </c>
      <c r="C69" s="25">
        <v>11.18</v>
      </c>
      <c r="D69" s="25"/>
      <c r="E69" s="25"/>
      <c r="F69" s="25">
        <v>0.96</v>
      </c>
      <c r="G69" s="64">
        <v>0.05</v>
      </c>
      <c r="H69" s="65"/>
    </row>
    <row r="70" spans="1:8" ht="13.5" thickBot="1" x14ac:dyDescent="0.25">
      <c r="A70" s="24">
        <v>170</v>
      </c>
      <c r="B70" s="25">
        <v>50</v>
      </c>
      <c r="C70" s="25">
        <v>11.18</v>
      </c>
      <c r="D70" s="25"/>
      <c r="E70" s="25"/>
      <c r="F70" s="25">
        <v>0.96</v>
      </c>
      <c r="G70" s="64">
        <v>0.05</v>
      </c>
      <c r="H70" s="65"/>
    </row>
    <row r="71" spans="1:8" ht="13.5" thickBot="1" x14ac:dyDescent="0.25">
      <c r="A71" s="24">
        <v>175</v>
      </c>
      <c r="B71" s="25">
        <v>55</v>
      </c>
      <c r="C71" s="25">
        <v>11.18</v>
      </c>
      <c r="D71" s="25"/>
      <c r="E71" s="25"/>
      <c r="F71" s="25">
        <v>0.96</v>
      </c>
      <c r="G71" s="64">
        <v>0.05</v>
      </c>
      <c r="H71" s="65"/>
    </row>
    <row r="72" spans="1:8" ht="13.5" thickBot="1" x14ac:dyDescent="0.25">
      <c r="A72" s="24">
        <v>180</v>
      </c>
      <c r="B72" s="25">
        <v>60</v>
      </c>
      <c r="C72" s="25">
        <v>11.18</v>
      </c>
      <c r="D72" s="25" t="s">
        <v>38</v>
      </c>
      <c r="E72" s="25">
        <v>92.12</v>
      </c>
      <c r="F72" s="25">
        <v>0.96</v>
      </c>
      <c r="G72" s="64">
        <v>0.05</v>
      </c>
      <c r="H72" s="65"/>
    </row>
    <row r="73" spans="1:8" ht="13.5" thickBot="1" x14ac:dyDescent="0.25">
      <c r="A73" s="24">
        <v>181</v>
      </c>
      <c r="B73" s="25">
        <v>1</v>
      </c>
      <c r="C73" s="25" t="s">
        <v>0</v>
      </c>
      <c r="D73" s="25"/>
      <c r="E73" s="25"/>
      <c r="F73" s="25">
        <v>0.97</v>
      </c>
      <c r="G73" s="64">
        <v>0.05</v>
      </c>
      <c r="H73" s="65"/>
    </row>
    <row r="74" spans="1:8" ht="13.5" thickBot="1" x14ac:dyDescent="0.25">
      <c r="A74" s="24">
        <v>182</v>
      </c>
      <c r="B74" s="25">
        <v>2</v>
      </c>
      <c r="C74" s="25">
        <v>12.49</v>
      </c>
      <c r="D74" s="25"/>
      <c r="E74" s="25"/>
      <c r="F74" s="25">
        <v>0.98</v>
      </c>
      <c r="G74" s="64">
        <v>0.05</v>
      </c>
      <c r="H74" s="65"/>
    </row>
    <row r="75" spans="1:8" ht="13.5" thickBot="1" x14ac:dyDescent="0.25">
      <c r="A75" s="24">
        <v>183</v>
      </c>
      <c r="B75" s="25">
        <v>3</v>
      </c>
      <c r="C75" s="25">
        <v>12.94</v>
      </c>
      <c r="D75" s="25"/>
      <c r="E75" s="25"/>
      <c r="F75" s="25">
        <v>1</v>
      </c>
      <c r="G75" s="64">
        <v>0.06</v>
      </c>
      <c r="H75" s="65"/>
    </row>
    <row r="76" spans="1:8" ht="13.5" thickBot="1" x14ac:dyDescent="0.25">
      <c r="A76" s="24">
        <v>184</v>
      </c>
      <c r="B76" s="25">
        <v>4</v>
      </c>
      <c r="C76" s="25">
        <v>12.94</v>
      </c>
      <c r="D76" s="25"/>
      <c r="E76" s="25"/>
      <c r="F76" s="25">
        <v>1.02</v>
      </c>
      <c r="G76" s="64">
        <v>0.06</v>
      </c>
      <c r="H76" s="65"/>
    </row>
    <row r="77" spans="1:8" ht="13.5" thickBot="1" x14ac:dyDescent="0.25">
      <c r="A77" s="24">
        <v>185</v>
      </c>
      <c r="B77" s="25">
        <v>5</v>
      </c>
      <c r="C77" s="25">
        <v>12.99</v>
      </c>
      <c r="D77" s="25">
        <v>13.81</v>
      </c>
      <c r="E77" s="25"/>
      <c r="F77" s="25">
        <v>1.03</v>
      </c>
      <c r="G77" s="64">
        <v>0.06</v>
      </c>
      <c r="H77" s="65"/>
    </row>
    <row r="78" spans="1:8" ht="13.5" thickBot="1" x14ac:dyDescent="0.25">
      <c r="A78" s="24">
        <v>186</v>
      </c>
      <c r="B78" s="25">
        <v>6</v>
      </c>
      <c r="C78" s="25">
        <v>12.99</v>
      </c>
      <c r="D78" s="25"/>
      <c r="E78" s="25"/>
      <c r="F78" s="25">
        <v>1.04</v>
      </c>
      <c r="G78" s="64">
        <v>0.06</v>
      </c>
      <c r="H78" s="65"/>
    </row>
    <row r="79" spans="1:8" ht="13.5" thickBot="1" x14ac:dyDescent="0.25">
      <c r="A79" s="24">
        <v>187</v>
      </c>
      <c r="B79" s="25">
        <v>7</v>
      </c>
      <c r="C79" s="25">
        <v>12.99</v>
      </c>
      <c r="D79" s="25"/>
      <c r="E79" s="25"/>
      <c r="F79" s="25">
        <v>1.05</v>
      </c>
      <c r="G79" s="64">
        <v>0.06</v>
      </c>
      <c r="H79" s="65"/>
    </row>
    <row r="80" spans="1:8" ht="13.5" thickBot="1" x14ac:dyDescent="0.25">
      <c r="A80" s="24">
        <v>188</v>
      </c>
      <c r="B80" s="25">
        <v>8</v>
      </c>
      <c r="C80" s="25">
        <v>12.97</v>
      </c>
      <c r="D80" s="25"/>
      <c r="E80" s="25"/>
      <c r="F80" s="25">
        <v>1.06</v>
      </c>
      <c r="G80" s="64">
        <v>0.06</v>
      </c>
      <c r="H80" s="65"/>
    </row>
    <row r="81" spans="1:8" ht="13.5" thickBot="1" x14ac:dyDescent="0.25">
      <c r="A81" s="24">
        <v>189</v>
      </c>
      <c r="B81" s="25">
        <v>9</v>
      </c>
      <c r="C81" s="25" t="s">
        <v>0</v>
      </c>
      <c r="D81" s="25"/>
      <c r="E81" s="25"/>
      <c r="F81" s="25">
        <v>1.07</v>
      </c>
      <c r="G81" s="64">
        <v>0.06</v>
      </c>
      <c r="H81" s="65"/>
    </row>
    <row r="82" spans="1:8" ht="13.5" thickBot="1" x14ac:dyDescent="0.25">
      <c r="A82" s="24">
        <v>190</v>
      </c>
      <c r="B82" s="25">
        <v>10</v>
      </c>
      <c r="C82" s="25">
        <v>12.99</v>
      </c>
      <c r="D82" s="25">
        <v>14.24</v>
      </c>
      <c r="E82" s="25"/>
      <c r="F82" s="25">
        <v>1.08</v>
      </c>
      <c r="G82" s="64">
        <v>0.06</v>
      </c>
      <c r="H82" s="65"/>
    </row>
    <row r="83" spans="1:8" ht="13.5" thickBot="1" x14ac:dyDescent="0.25">
      <c r="A83" s="24">
        <v>192</v>
      </c>
      <c r="B83" s="25">
        <v>12</v>
      </c>
      <c r="C83" s="25">
        <v>12.96</v>
      </c>
      <c r="D83" s="25"/>
      <c r="E83" s="25"/>
      <c r="F83" s="25">
        <v>1.08</v>
      </c>
      <c r="G83" s="64">
        <v>0.06</v>
      </c>
      <c r="H83" s="65"/>
    </row>
    <row r="84" spans="1:8" ht="13.5" thickBot="1" x14ac:dyDescent="0.25">
      <c r="A84" s="24">
        <v>194</v>
      </c>
      <c r="B84" s="25">
        <v>14</v>
      </c>
      <c r="C84" s="25">
        <v>12.98</v>
      </c>
      <c r="D84" s="25"/>
      <c r="E84" s="25"/>
      <c r="F84" s="25">
        <v>1.0900000000000001</v>
      </c>
      <c r="G84" s="64">
        <v>0.06</v>
      </c>
      <c r="H84" s="65"/>
    </row>
    <row r="85" spans="1:8" ht="13.5" thickBot="1" x14ac:dyDescent="0.25">
      <c r="A85" s="24">
        <v>196</v>
      </c>
      <c r="B85" s="25">
        <v>16</v>
      </c>
      <c r="C85" s="25">
        <v>12.9</v>
      </c>
      <c r="D85" s="25"/>
      <c r="E85" s="25"/>
      <c r="F85" s="25">
        <v>1.1000000000000001</v>
      </c>
      <c r="G85" s="64">
        <v>0.06</v>
      </c>
      <c r="H85" s="65"/>
    </row>
    <row r="86" spans="1:8" ht="13.5" thickBot="1" x14ac:dyDescent="0.25">
      <c r="A86" s="24">
        <v>198</v>
      </c>
      <c r="B86" s="25">
        <v>18</v>
      </c>
      <c r="C86" s="25">
        <v>12.89</v>
      </c>
      <c r="D86" s="25"/>
      <c r="E86" s="25"/>
      <c r="F86" s="25">
        <v>1.1000000000000001</v>
      </c>
      <c r="G86" s="64">
        <v>0.06</v>
      </c>
      <c r="H86" s="65"/>
    </row>
    <row r="87" spans="1:8" ht="13.5" thickBot="1" x14ac:dyDescent="0.25">
      <c r="A87" s="24">
        <v>200</v>
      </c>
      <c r="B87" s="25">
        <v>20</v>
      </c>
      <c r="C87" s="25">
        <v>12.88</v>
      </c>
      <c r="D87" s="25"/>
      <c r="E87" s="25"/>
      <c r="F87" s="25">
        <v>1.1000000000000001</v>
      </c>
      <c r="G87" s="64">
        <v>0.06</v>
      </c>
      <c r="H87" s="65"/>
    </row>
    <row r="88" spans="1:8" ht="13.5" thickBot="1" x14ac:dyDescent="0.25">
      <c r="A88" s="24">
        <v>205</v>
      </c>
      <c r="B88" s="25">
        <v>25</v>
      </c>
      <c r="C88" s="25">
        <v>12.89</v>
      </c>
      <c r="D88" s="25"/>
      <c r="E88" s="25"/>
      <c r="F88" s="25">
        <v>1.1000000000000001</v>
      </c>
      <c r="G88" s="64">
        <v>0.06</v>
      </c>
      <c r="H88" s="65"/>
    </row>
    <row r="89" spans="1:8" ht="13.5" thickBot="1" x14ac:dyDescent="0.25">
      <c r="A89" s="24">
        <v>210</v>
      </c>
      <c r="B89" s="25">
        <v>30</v>
      </c>
      <c r="C89" s="25">
        <v>12.89</v>
      </c>
      <c r="D89" s="25"/>
      <c r="E89" s="25"/>
      <c r="F89" s="25">
        <v>1.1000000000000001</v>
      </c>
      <c r="G89" s="64">
        <v>0.06</v>
      </c>
      <c r="H89" s="65"/>
    </row>
    <row r="90" spans="1:8" ht="13.5" thickBot="1" x14ac:dyDescent="0.25">
      <c r="A90" s="24">
        <v>215</v>
      </c>
      <c r="B90" s="25">
        <v>35</v>
      </c>
      <c r="C90" s="25">
        <v>12.9</v>
      </c>
      <c r="D90" s="25"/>
      <c r="E90" s="25"/>
      <c r="F90" s="25">
        <v>1.1100000000000001</v>
      </c>
      <c r="G90" s="64">
        <v>0.06</v>
      </c>
      <c r="H90" s="65"/>
    </row>
    <row r="91" spans="1:8" ht="13.5" thickBot="1" x14ac:dyDescent="0.25">
      <c r="A91" s="24">
        <v>220</v>
      </c>
      <c r="B91" s="25">
        <v>40</v>
      </c>
      <c r="C91" s="25">
        <v>12.9</v>
      </c>
      <c r="D91" s="25">
        <v>14.06</v>
      </c>
      <c r="E91" s="25"/>
      <c r="F91" s="25">
        <v>1.1100000000000001</v>
      </c>
      <c r="G91" s="64">
        <v>0.06</v>
      </c>
      <c r="H91" s="65"/>
    </row>
    <row r="92" spans="1:8" ht="13.5" thickBot="1" x14ac:dyDescent="0.25">
      <c r="A92" s="24">
        <v>225</v>
      </c>
      <c r="B92" s="25">
        <v>45</v>
      </c>
      <c r="C92" s="25">
        <v>12.9</v>
      </c>
      <c r="D92" s="25"/>
      <c r="E92" s="25"/>
      <c r="F92" s="25">
        <v>1.1100000000000001</v>
      </c>
      <c r="G92" s="64">
        <v>0.06</v>
      </c>
      <c r="H92" s="65"/>
    </row>
    <row r="93" spans="1:8" ht="13.5" thickBot="1" x14ac:dyDescent="0.25">
      <c r="A93" s="24">
        <v>230</v>
      </c>
      <c r="B93" s="25">
        <v>50</v>
      </c>
      <c r="C93" s="25">
        <v>12.89</v>
      </c>
      <c r="D93" s="25"/>
      <c r="E93" s="25"/>
      <c r="F93" s="25">
        <v>1.1100000000000001</v>
      </c>
      <c r="G93" s="64">
        <v>0.06</v>
      </c>
      <c r="H93" s="65"/>
    </row>
    <row r="94" spans="1:8" ht="13.5" thickBot="1" x14ac:dyDescent="0.25">
      <c r="A94" s="24">
        <v>235</v>
      </c>
      <c r="B94" s="25">
        <v>55</v>
      </c>
      <c r="C94" s="25">
        <v>12.89</v>
      </c>
      <c r="D94" s="25"/>
      <c r="E94" s="25"/>
      <c r="F94" s="25">
        <v>1.1100000000000001</v>
      </c>
      <c r="G94" s="64">
        <v>0.06</v>
      </c>
      <c r="H94" s="65"/>
    </row>
    <row r="95" spans="1:8" ht="13.5" thickBot="1" x14ac:dyDescent="0.25">
      <c r="A95" s="24">
        <v>240</v>
      </c>
      <c r="B95" s="25">
        <v>60</v>
      </c>
      <c r="C95" s="25">
        <v>12.89</v>
      </c>
      <c r="D95" s="25" t="s">
        <v>39</v>
      </c>
      <c r="E95" s="25">
        <v>94.11</v>
      </c>
      <c r="F95" s="25">
        <v>1.1100000000000001</v>
      </c>
      <c r="G95" s="64">
        <v>0.06</v>
      </c>
      <c r="H95" s="65"/>
    </row>
    <row r="96" spans="1:8" ht="13.5" thickBot="1" x14ac:dyDescent="0.25">
      <c r="A96" s="61" t="s">
        <v>14</v>
      </c>
      <c r="B96" s="62"/>
      <c r="C96" s="62"/>
      <c r="D96" s="62"/>
      <c r="E96" s="62"/>
      <c r="F96" s="62"/>
      <c r="G96" s="62"/>
      <c r="H96" s="63"/>
    </row>
    <row r="97" spans="1:8" ht="13.5" thickBot="1" x14ac:dyDescent="0.25">
      <c r="A97" s="24">
        <v>241</v>
      </c>
      <c r="B97" s="25">
        <v>1</v>
      </c>
      <c r="C97" s="25">
        <v>2.36</v>
      </c>
      <c r="D97" s="25"/>
      <c r="E97" s="25"/>
      <c r="F97" s="64">
        <v>1.05</v>
      </c>
      <c r="G97" s="65"/>
      <c r="H97" s="25">
        <v>0.06</v>
      </c>
    </row>
    <row r="98" spans="1:8" ht="13.5" thickBot="1" x14ac:dyDescent="0.25">
      <c r="A98" s="24">
        <v>242</v>
      </c>
      <c r="B98" s="25">
        <v>2</v>
      </c>
      <c r="C98" s="25">
        <v>0.56000000000000005</v>
      </c>
      <c r="D98" s="25"/>
      <c r="E98" s="25"/>
      <c r="F98" s="64">
        <v>0.87</v>
      </c>
      <c r="G98" s="65"/>
      <c r="H98" s="25">
        <v>0.03</v>
      </c>
    </row>
    <row r="99" spans="1:8" ht="13.5" thickBot="1" x14ac:dyDescent="0.25">
      <c r="A99" s="24">
        <v>243</v>
      </c>
      <c r="B99" s="25">
        <v>3</v>
      </c>
      <c r="C99" s="25">
        <v>0.21</v>
      </c>
      <c r="D99" s="25"/>
      <c r="E99" s="25"/>
      <c r="F99" s="64">
        <v>0.72</v>
      </c>
      <c r="G99" s="65"/>
      <c r="H99" s="25">
        <v>0.02</v>
      </c>
    </row>
    <row r="100" spans="1:8" ht="13.5" thickBot="1" x14ac:dyDescent="0.25">
      <c r="A100" s="24">
        <v>244</v>
      </c>
      <c r="B100" s="25">
        <v>4</v>
      </c>
      <c r="C100" s="25">
        <v>0.12</v>
      </c>
      <c r="D100" s="25"/>
      <c r="E100" s="25"/>
      <c r="F100" s="64">
        <v>0.56999999999999995</v>
      </c>
      <c r="G100" s="65"/>
      <c r="H100" s="25">
        <v>0</v>
      </c>
    </row>
    <row r="101" spans="1:8" ht="13.5" thickBot="1" x14ac:dyDescent="0.25">
      <c r="A101" s="24">
        <v>245</v>
      </c>
      <c r="B101" s="25">
        <v>5</v>
      </c>
      <c r="C101" s="25">
        <v>7.0000000000000007E-2</v>
      </c>
      <c r="D101" s="25"/>
      <c r="E101" s="25"/>
      <c r="F101" s="64">
        <v>0.51</v>
      </c>
      <c r="G101" s="65"/>
      <c r="H101" s="25">
        <v>0</v>
      </c>
    </row>
    <row r="102" spans="1:8" ht="13.5" thickBot="1" x14ac:dyDescent="0.25">
      <c r="A102" s="24">
        <v>246</v>
      </c>
      <c r="B102" s="25">
        <v>6</v>
      </c>
      <c r="C102" s="25">
        <v>0.04</v>
      </c>
      <c r="D102" s="25"/>
      <c r="E102" s="25"/>
      <c r="F102" s="64">
        <v>0.28999999999999998</v>
      </c>
      <c r="G102" s="65"/>
      <c r="H102" s="25">
        <v>-0.01</v>
      </c>
    </row>
    <row r="103" spans="1:8" ht="13.5" thickBot="1" x14ac:dyDescent="0.25">
      <c r="A103" s="24">
        <v>247</v>
      </c>
      <c r="B103" s="25">
        <v>7</v>
      </c>
      <c r="C103" s="25">
        <v>0.03</v>
      </c>
      <c r="D103" s="25"/>
      <c r="E103" s="25"/>
      <c r="F103" s="64">
        <v>0.18</v>
      </c>
      <c r="G103" s="65"/>
      <c r="H103" s="25">
        <v>-0.01</v>
      </c>
    </row>
    <row r="104" spans="1:8" ht="13.5" thickBot="1" x14ac:dyDescent="0.25">
      <c r="A104" s="24">
        <v>248</v>
      </c>
      <c r="B104" s="25">
        <v>8</v>
      </c>
      <c r="C104" s="25">
        <v>0.01</v>
      </c>
      <c r="D104" s="25"/>
      <c r="E104" s="25"/>
      <c r="F104" s="64">
        <v>0.14000000000000001</v>
      </c>
      <c r="G104" s="65"/>
      <c r="H104" s="25">
        <v>-0.01</v>
      </c>
    </row>
    <row r="105" spans="1:8" ht="13.5" thickBot="1" x14ac:dyDescent="0.25">
      <c r="A105" s="24">
        <v>249</v>
      </c>
      <c r="B105" s="25">
        <v>9</v>
      </c>
      <c r="C105" s="25">
        <v>0.01</v>
      </c>
      <c r="D105" s="25"/>
      <c r="E105" s="25"/>
      <c r="F105" s="64">
        <v>7.0000000000000007E-2</v>
      </c>
      <c r="G105" s="65"/>
      <c r="H105" s="25">
        <v>-0.01</v>
      </c>
    </row>
    <row r="106" spans="1:8" ht="13.5" thickBot="1" x14ac:dyDescent="0.25">
      <c r="A106" s="24">
        <v>250</v>
      </c>
      <c r="B106" s="25">
        <v>10</v>
      </c>
      <c r="C106" s="25">
        <v>0.01</v>
      </c>
      <c r="D106" s="25"/>
      <c r="E106" s="25"/>
      <c r="F106" s="64">
        <v>0.06</v>
      </c>
      <c r="G106" s="65"/>
      <c r="H106" s="25">
        <v>-0.01</v>
      </c>
    </row>
    <row r="107" spans="1:8" ht="13.5" thickBot="1" x14ac:dyDescent="0.25">
      <c r="A107" s="24">
        <v>252</v>
      </c>
      <c r="B107" s="25">
        <v>12</v>
      </c>
      <c r="C107" s="25">
        <v>0</v>
      </c>
      <c r="D107" s="25"/>
      <c r="E107" s="25"/>
      <c r="F107" s="64">
        <v>0.05</v>
      </c>
      <c r="G107" s="65"/>
      <c r="H107" s="25">
        <v>-0.02</v>
      </c>
    </row>
    <row r="108" spans="1:8" ht="13.5" thickBot="1" x14ac:dyDescent="0.25">
      <c r="A108" s="24">
        <v>254</v>
      </c>
      <c r="B108" s="25">
        <v>14</v>
      </c>
      <c r="C108" s="25">
        <v>-0.01</v>
      </c>
      <c r="D108" s="25"/>
      <c r="E108" s="25"/>
      <c r="F108" s="64" t="s">
        <v>0</v>
      </c>
      <c r="G108" s="65"/>
      <c r="H108" s="25">
        <v>-0.02</v>
      </c>
    </row>
    <row r="109" spans="1:8" ht="13.5" thickBot="1" x14ac:dyDescent="0.25">
      <c r="A109" s="24">
        <v>256</v>
      </c>
      <c r="B109" s="25">
        <v>16</v>
      </c>
      <c r="C109" s="25">
        <v>-0.01</v>
      </c>
      <c r="D109" s="25"/>
      <c r="E109" s="25"/>
      <c r="F109" s="64" t="s">
        <v>0</v>
      </c>
      <c r="G109" s="65"/>
      <c r="H109" s="25">
        <v>-0.02</v>
      </c>
    </row>
    <row r="110" spans="1:8" ht="13.5" thickBot="1" x14ac:dyDescent="0.25">
      <c r="A110" s="24">
        <v>258</v>
      </c>
      <c r="B110" s="25">
        <v>18</v>
      </c>
      <c r="C110" s="25">
        <v>-0.01</v>
      </c>
      <c r="D110" s="25"/>
      <c r="E110" s="25"/>
      <c r="F110" s="64" t="s">
        <v>0</v>
      </c>
      <c r="G110" s="65"/>
      <c r="H110" s="25">
        <v>-0.02</v>
      </c>
    </row>
    <row r="111" spans="1:8" ht="13.5" thickBot="1" x14ac:dyDescent="0.25">
      <c r="A111" s="24">
        <v>260</v>
      </c>
      <c r="B111" s="25">
        <v>20</v>
      </c>
      <c r="C111" s="25">
        <v>-0.02</v>
      </c>
      <c r="D111" s="25"/>
      <c r="E111" s="25"/>
      <c r="F111" s="64" t="s">
        <v>0</v>
      </c>
      <c r="G111" s="65"/>
      <c r="H111" s="25">
        <v>-0.02</v>
      </c>
    </row>
    <row r="112" spans="1:8" ht="13.5" thickBot="1" x14ac:dyDescent="0.25">
      <c r="A112" s="64" t="s">
        <v>40</v>
      </c>
      <c r="B112" s="72"/>
      <c r="C112" s="72"/>
      <c r="D112" s="72"/>
      <c r="E112" s="72"/>
      <c r="F112" s="72"/>
      <c r="G112" s="72"/>
      <c r="H112" s="65"/>
    </row>
  </sheetData>
  <mergeCells count="113">
    <mergeCell ref="A1:H1"/>
    <mergeCell ref="A2:E2"/>
    <mergeCell ref="G2:H2"/>
    <mergeCell ref="G3:H3"/>
    <mergeCell ref="G4:H4"/>
    <mergeCell ref="G5:H5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A96:H96"/>
    <mergeCell ref="F97:G97"/>
    <mergeCell ref="F98:G98"/>
    <mergeCell ref="F99:G99"/>
    <mergeCell ref="F100:G100"/>
    <mergeCell ref="F101:G101"/>
    <mergeCell ref="G90:H90"/>
    <mergeCell ref="G91:H91"/>
    <mergeCell ref="G92:H92"/>
    <mergeCell ref="G93:H93"/>
    <mergeCell ref="G94:H94"/>
    <mergeCell ref="G95:H95"/>
    <mergeCell ref="F108:G108"/>
    <mergeCell ref="F109:G109"/>
    <mergeCell ref="F110:G110"/>
    <mergeCell ref="F111:G111"/>
    <mergeCell ref="A112:H112"/>
    <mergeCell ref="F102:G102"/>
    <mergeCell ref="F103:G103"/>
    <mergeCell ref="F104:G104"/>
    <mergeCell ref="F105:G105"/>
    <mergeCell ref="F106:G106"/>
    <mergeCell ref="F107:G10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I22" sqref="I22"/>
    </sheetView>
  </sheetViews>
  <sheetFormatPr defaultRowHeight="12.75" x14ac:dyDescent="0.2"/>
  <cols>
    <col min="1" max="1" width="18.140625" style="2" bestFit="1" customWidth="1"/>
    <col min="2" max="2" width="7.28515625" style="2" bestFit="1" customWidth="1"/>
    <col min="3" max="3" width="6.42578125" style="2" bestFit="1" customWidth="1"/>
    <col min="4" max="4" width="18.140625" style="2" bestFit="1" customWidth="1"/>
    <col min="5" max="5" width="12.85546875" style="2" bestFit="1" customWidth="1"/>
    <col min="6" max="6" width="9.140625" style="2"/>
    <col min="7" max="7" width="12.85546875" style="2" bestFit="1" customWidth="1"/>
  </cols>
  <sheetData>
    <row r="1" spans="1:7" ht="13.5" thickBot="1" x14ac:dyDescent="0.25">
      <c r="A1" s="73" t="s">
        <v>45</v>
      </c>
      <c r="B1" s="74"/>
      <c r="C1" s="74"/>
      <c r="D1" s="74"/>
      <c r="E1" s="74"/>
      <c r="F1" s="74"/>
      <c r="G1" s="75"/>
    </row>
    <row r="2" spans="1:7" x14ac:dyDescent="0.2">
      <c r="A2" s="76" t="s">
        <v>48</v>
      </c>
      <c r="B2" s="77"/>
      <c r="C2" s="77"/>
      <c r="D2" s="77"/>
      <c r="E2" s="78"/>
      <c r="F2" s="82" t="s">
        <v>46</v>
      </c>
      <c r="G2" s="83"/>
    </row>
    <row r="3" spans="1:7" ht="13.5" thickBot="1" x14ac:dyDescent="0.25">
      <c r="A3" s="79" t="s">
        <v>49</v>
      </c>
      <c r="B3" s="80"/>
      <c r="C3" s="80"/>
      <c r="D3" s="80"/>
      <c r="E3" s="81"/>
      <c r="F3" s="79" t="s">
        <v>50</v>
      </c>
      <c r="G3" s="81"/>
    </row>
    <row r="4" spans="1:7" ht="13.5" thickBot="1" x14ac:dyDescent="0.25">
      <c r="A4" s="20" t="s">
        <v>12</v>
      </c>
      <c r="B4" s="4" t="s">
        <v>5</v>
      </c>
      <c r="C4" s="4" t="s">
        <v>3</v>
      </c>
      <c r="D4" s="4" t="s">
        <v>12</v>
      </c>
      <c r="E4" s="4" t="s">
        <v>47</v>
      </c>
      <c r="F4" s="4" t="s">
        <v>5</v>
      </c>
      <c r="G4" s="4" t="s">
        <v>47</v>
      </c>
    </row>
    <row r="5" spans="1:7" ht="13.5" thickBot="1" x14ac:dyDescent="0.25">
      <c r="A5" s="21">
        <v>1</v>
      </c>
      <c r="B5" s="3">
        <v>8.84</v>
      </c>
      <c r="C5" s="5"/>
      <c r="D5" s="3">
        <v>1</v>
      </c>
      <c r="E5" s="3">
        <v>1.4</v>
      </c>
      <c r="F5" s="3">
        <v>0.01</v>
      </c>
      <c r="G5" s="3">
        <v>0.91</v>
      </c>
    </row>
    <row r="6" spans="1:7" ht="13.5" thickBot="1" x14ac:dyDescent="0.25">
      <c r="A6" s="21">
        <v>2</v>
      </c>
      <c r="B6" s="3">
        <v>9.7200000000000006</v>
      </c>
      <c r="C6" s="5"/>
      <c r="D6" s="3">
        <v>2</v>
      </c>
      <c r="E6" s="3">
        <v>0.47</v>
      </c>
      <c r="F6" s="3">
        <v>0.06</v>
      </c>
      <c r="G6" s="3">
        <v>0.79</v>
      </c>
    </row>
    <row r="7" spans="1:7" ht="13.5" thickBot="1" x14ac:dyDescent="0.25">
      <c r="A7" s="21">
        <v>3</v>
      </c>
      <c r="B7" s="3">
        <v>9.8699999999999992</v>
      </c>
      <c r="C7" s="5"/>
      <c r="D7" s="3">
        <v>3</v>
      </c>
      <c r="E7" s="3">
        <v>0.25</v>
      </c>
      <c r="F7" s="3">
        <v>0.14000000000000001</v>
      </c>
      <c r="G7" s="3">
        <v>0.66</v>
      </c>
    </row>
    <row r="8" spans="1:7" ht="13.5" thickBot="1" x14ac:dyDescent="0.25">
      <c r="A8" s="21">
        <v>4</v>
      </c>
      <c r="B8" s="3">
        <v>9.93</v>
      </c>
      <c r="C8" s="5"/>
      <c r="D8" s="3">
        <v>4</v>
      </c>
      <c r="E8" s="3">
        <v>0.17</v>
      </c>
      <c r="F8" s="3">
        <v>0.22</v>
      </c>
      <c r="G8" s="3">
        <v>0.54</v>
      </c>
    </row>
    <row r="9" spans="1:7" ht="13.5" thickBot="1" x14ac:dyDescent="0.25">
      <c r="A9" s="21">
        <v>5</v>
      </c>
      <c r="B9" s="3">
        <v>9.94</v>
      </c>
      <c r="C9" s="5"/>
      <c r="D9" s="3">
        <v>5</v>
      </c>
      <c r="E9" s="3">
        <v>0.15</v>
      </c>
      <c r="F9" s="3">
        <v>0.3</v>
      </c>
      <c r="G9" s="3">
        <v>0.45</v>
      </c>
    </row>
    <row r="10" spans="1:7" ht="13.5" thickBot="1" x14ac:dyDescent="0.25">
      <c r="A10" s="21">
        <v>6</v>
      </c>
      <c r="B10" s="3">
        <v>9.9600000000000009</v>
      </c>
      <c r="C10" s="5"/>
      <c r="D10" s="3">
        <v>6</v>
      </c>
      <c r="E10" s="3">
        <v>0.12</v>
      </c>
      <c r="F10" s="3">
        <v>0.36</v>
      </c>
      <c r="G10" s="3">
        <v>0.37</v>
      </c>
    </row>
    <row r="11" spans="1:7" ht="13.5" thickBot="1" x14ac:dyDescent="0.25">
      <c r="A11" s="21">
        <v>7</v>
      </c>
      <c r="B11" s="3">
        <v>9.9700000000000006</v>
      </c>
      <c r="C11" s="5"/>
      <c r="D11" s="3">
        <v>7</v>
      </c>
      <c r="E11" s="3">
        <v>0.11</v>
      </c>
      <c r="F11" s="3">
        <v>0.41</v>
      </c>
      <c r="G11" s="3">
        <v>0.33</v>
      </c>
    </row>
    <row r="12" spans="1:7" ht="13.5" thickBot="1" x14ac:dyDescent="0.25">
      <c r="A12" s="21">
        <v>8</v>
      </c>
      <c r="B12" s="3">
        <v>9.98</v>
      </c>
      <c r="C12" s="5"/>
      <c r="D12" s="3">
        <v>8</v>
      </c>
      <c r="E12" s="3">
        <v>0.11</v>
      </c>
      <c r="F12" s="3">
        <v>0.46</v>
      </c>
      <c r="G12" s="3">
        <v>0.28999999999999998</v>
      </c>
    </row>
    <row r="13" spans="1:7" ht="13.5" thickBot="1" x14ac:dyDescent="0.25">
      <c r="A13" s="21">
        <v>9</v>
      </c>
      <c r="B13" s="3">
        <v>9.9700000000000006</v>
      </c>
      <c r="C13" s="5"/>
      <c r="D13" s="3">
        <v>9</v>
      </c>
      <c r="E13" s="3">
        <v>0.11</v>
      </c>
      <c r="F13" s="3">
        <v>0.52</v>
      </c>
      <c r="G13" s="3">
        <v>0.26</v>
      </c>
    </row>
    <row r="14" spans="1:7" ht="13.5" thickBot="1" x14ac:dyDescent="0.25">
      <c r="A14" s="21">
        <v>10</v>
      </c>
      <c r="B14" s="3">
        <v>9.9700000000000006</v>
      </c>
      <c r="C14" s="5"/>
      <c r="D14" s="3">
        <v>10</v>
      </c>
      <c r="E14" s="3">
        <v>0.1</v>
      </c>
      <c r="F14" s="3">
        <v>0.55000000000000004</v>
      </c>
      <c r="G14" s="3">
        <v>0.24</v>
      </c>
    </row>
    <row r="15" spans="1:7" ht="13.5" thickBot="1" x14ac:dyDescent="0.25">
      <c r="A15" s="21">
        <v>12</v>
      </c>
      <c r="B15" s="3">
        <v>9.9700000000000006</v>
      </c>
      <c r="C15" s="5"/>
      <c r="D15" s="3">
        <v>12</v>
      </c>
      <c r="E15" s="3">
        <v>0.09</v>
      </c>
      <c r="F15" s="3">
        <v>0.6</v>
      </c>
      <c r="G15" s="3">
        <v>0.19</v>
      </c>
    </row>
    <row r="16" spans="1:7" ht="13.5" thickBot="1" x14ac:dyDescent="0.25">
      <c r="A16" s="21">
        <v>14</v>
      </c>
      <c r="B16" s="3">
        <v>9.9700000000000006</v>
      </c>
      <c r="C16" s="5"/>
      <c r="D16" s="3">
        <v>14</v>
      </c>
      <c r="E16" s="3">
        <v>0.09</v>
      </c>
      <c r="F16" s="3">
        <v>0.64</v>
      </c>
      <c r="G16" s="3">
        <v>0.16</v>
      </c>
    </row>
    <row r="17" spans="1:7" ht="13.5" thickBot="1" x14ac:dyDescent="0.25">
      <c r="A17" s="21">
        <v>16</v>
      </c>
      <c r="B17" s="3">
        <v>9.9700000000000006</v>
      </c>
      <c r="C17" s="5"/>
      <c r="D17" s="3">
        <v>16</v>
      </c>
      <c r="E17" s="3">
        <v>0.09</v>
      </c>
      <c r="F17" s="3">
        <v>0.67</v>
      </c>
      <c r="G17" s="3">
        <v>0.15</v>
      </c>
    </row>
    <row r="18" spans="1:7" ht="13.5" thickBot="1" x14ac:dyDescent="0.25">
      <c r="A18" s="21">
        <v>18</v>
      </c>
      <c r="B18" s="3">
        <v>9.9700000000000006</v>
      </c>
      <c r="C18" s="5"/>
      <c r="D18" s="3">
        <v>18</v>
      </c>
      <c r="E18" s="3">
        <v>0.09</v>
      </c>
      <c r="F18" s="3">
        <v>0.69</v>
      </c>
      <c r="G18" s="3">
        <v>0.13</v>
      </c>
    </row>
    <row r="19" spans="1:7" ht="13.5" thickBot="1" x14ac:dyDescent="0.25">
      <c r="A19" s="21">
        <v>20</v>
      </c>
      <c r="B19" s="3">
        <v>9.9700000000000006</v>
      </c>
      <c r="C19" s="5"/>
      <c r="D19" s="3">
        <v>20</v>
      </c>
      <c r="E19" s="3">
        <v>0.09</v>
      </c>
      <c r="F19" s="3">
        <v>0.71</v>
      </c>
      <c r="G19" s="3">
        <v>0.13</v>
      </c>
    </row>
    <row r="20" spans="1:7" ht="13.5" thickBot="1" x14ac:dyDescent="0.25">
      <c r="A20" s="21">
        <v>25</v>
      </c>
      <c r="B20" s="3">
        <v>9.9600000000000009</v>
      </c>
      <c r="C20" s="5"/>
      <c r="D20" s="3">
        <v>25</v>
      </c>
      <c r="E20" s="3">
        <v>0.09</v>
      </c>
      <c r="F20" s="3">
        <v>0.75</v>
      </c>
      <c r="G20" s="3">
        <v>0.12</v>
      </c>
    </row>
    <row r="21" spans="1:7" ht="13.5" thickBot="1" x14ac:dyDescent="0.25">
      <c r="A21" s="21">
        <v>30</v>
      </c>
      <c r="B21" s="3">
        <v>9.9700000000000006</v>
      </c>
      <c r="C21" s="5"/>
      <c r="D21" s="3">
        <v>30</v>
      </c>
      <c r="E21" s="3">
        <v>0.09</v>
      </c>
      <c r="F21" s="3">
        <v>0.78</v>
      </c>
      <c r="G21" s="3">
        <v>0.12</v>
      </c>
    </row>
    <row r="22" spans="1:7" ht="13.5" thickBot="1" x14ac:dyDescent="0.25">
      <c r="A22" s="21">
        <v>35</v>
      </c>
      <c r="B22" s="3">
        <v>9.9600000000000009</v>
      </c>
      <c r="C22" s="5"/>
      <c r="D22" s="3">
        <v>35</v>
      </c>
      <c r="E22" s="3">
        <v>0.09</v>
      </c>
      <c r="F22" s="3">
        <v>0.8</v>
      </c>
      <c r="G22" s="3">
        <v>0.11</v>
      </c>
    </row>
    <row r="23" spans="1:7" ht="13.5" thickBot="1" x14ac:dyDescent="0.25">
      <c r="A23" s="21">
        <v>40</v>
      </c>
      <c r="B23" s="3">
        <v>9.9600000000000009</v>
      </c>
      <c r="C23" s="5"/>
      <c r="D23" s="3">
        <v>40</v>
      </c>
      <c r="E23" s="3">
        <v>0.08</v>
      </c>
      <c r="F23" s="3">
        <v>0.81</v>
      </c>
      <c r="G23" s="3">
        <v>0.11</v>
      </c>
    </row>
    <row r="24" spans="1:7" ht="13.5" thickBot="1" x14ac:dyDescent="0.25">
      <c r="A24" s="21">
        <v>45</v>
      </c>
      <c r="B24" s="3">
        <v>9.9600000000000009</v>
      </c>
      <c r="C24" s="5"/>
      <c r="D24" s="3">
        <v>45</v>
      </c>
      <c r="E24" s="3">
        <v>0.08</v>
      </c>
      <c r="F24" s="3">
        <v>0.82</v>
      </c>
      <c r="G24" s="3">
        <v>0.11</v>
      </c>
    </row>
    <row r="25" spans="1:7" ht="13.5" thickBot="1" x14ac:dyDescent="0.25">
      <c r="A25" s="21">
        <v>50</v>
      </c>
      <c r="B25" s="3">
        <v>9.94</v>
      </c>
      <c r="C25" s="5"/>
      <c r="D25" s="3">
        <v>50</v>
      </c>
      <c r="E25" s="3">
        <v>0.08</v>
      </c>
      <c r="F25" s="3">
        <v>0.83</v>
      </c>
      <c r="G25" s="3">
        <v>0.1</v>
      </c>
    </row>
    <row r="26" spans="1:7" ht="13.5" thickBot="1" x14ac:dyDescent="0.25">
      <c r="A26" s="21">
        <v>55</v>
      </c>
      <c r="B26" s="3">
        <v>9.94</v>
      </c>
      <c r="C26" s="5"/>
      <c r="D26" s="3">
        <v>55</v>
      </c>
      <c r="E26" s="3">
        <v>0.08</v>
      </c>
      <c r="F26" s="3">
        <v>0.84</v>
      </c>
      <c r="G26" s="3">
        <v>0.1</v>
      </c>
    </row>
    <row r="27" spans="1:7" ht="13.5" thickBot="1" x14ac:dyDescent="0.25">
      <c r="A27" s="21">
        <v>60</v>
      </c>
      <c r="B27" s="3">
        <v>9.93</v>
      </c>
      <c r="C27" s="3">
        <v>10.71</v>
      </c>
      <c r="D27" s="3">
        <v>60</v>
      </c>
      <c r="E27" s="3">
        <v>0.08</v>
      </c>
      <c r="F27" s="3">
        <v>0.84</v>
      </c>
      <c r="G27" s="3">
        <v>0.1</v>
      </c>
    </row>
    <row r="28" spans="1:7" ht="13.5" thickBot="1" x14ac:dyDescent="0.25">
      <c r="A28" s="21">
        <v>70</v>
      </c>
      <c r="B28" s="3">
        <v>9.93</v>
      </c>
      <c r="C28" s="5"/>
      <c r="D28" s="3">
        <v>70</v>
      </c>
      <c r="E28" s="3">
        <v>7.0000000000000007E-2</v>
      </c>
      <c r="F28" s="3">
        <v>0.85</v>
      </c>
      <c r="G28" s="3">
        <v>0.09</v>
      </c>
    </row>
    <row r="29" spans="1:7" ht="13.5" thickBot="1" x14ac:dyDescent="0.25">
      <c r="A29" s="21">
        <v>80</v>
      </c>
      <c r="B29" s="3">
        <v>9.94</v>
      </c>
      <c r="C29" s="5"/>
      <c r="D29" s="3">
        <v>80</v>
      </c>
      <c r="E29" s="3">
        <v>7.0000000000000007E-2</v>
      </c>
      <c r="F29" s="3">
        <v>0.85</v>
      </c>
      <c r="G29" s="3">
        <v>0.09</v>
      </c>
    </row>
    <row r="30" spans="1:7" ht="13.5" thickBot="1" x14ac:dyDescent="0.25">
      <c r="A30" s="21">
        <v>90</v>
      </c>
      <c r="B30" s="3">
        <v>9.9499999999999993</v>
      </c>
      <c r="C30" s="5"/>
      <c r="D30" s="3">
        <v>90</v>
      </c>
      <c r="E30" s="3">
        <v>0.06</v>
      </c>
      <c r="F30" s="3">
        <v>0.86</v>
      </c>
      <c r="G30" s="3">
        <v>0.09</v>
      </c>
    </row>
    <row r="31" spans="1:7" ht="13.5" thickBot="1" x14ac:dyDescent="0.25">
      <c r="A31" s="21">
        <v>100</v>
      </c>
      <c r="B31" s="3">
        <v>9.94</v>
      </c>
      <c r="C31" s="5"/>
      <c r="D31" s="3">
        <v>100</v>
      </c>
      <c r="E31" s="3">
        <v>0.06</v>
      </c>
      <c r="F31" s="3">
        <v>0.86</v>
      </c>
      <c r="G31" s="3">
        <v>0.08</v>
      </c>
    </row>
    <row r="32" spans="1:7" ht="13.5" thickBot="1" x14ac:dyDescent="0.25">
      <c r="A32" s="21">
        <v>120</v>
      </c>
      <c r="B32" s="3">
        <v>9.9499999999999993</v>
      </c>
      <c r="C32" s="3">
        <v>10.79</v>
      </c>
      <c r="D32" s="3">
        <v>120</v>
      </c>
      <c r="E32" s="3">
        <v>0.05</v>
      </c>
      <c r="F32" s="3">
        <v>0.86</v>
      </c>
      <c r="G32" s="3">
        <v>0.08</v>
      </c>
    </row>
    <row r="33" spans="1:7" ht="13.5" thickBot="1" x14ac:dyDescent="0.25">
      <c r="A33" s="21">
        <v>140</v>
      </c>
      <c r="B33" s="3">
        <v>9.9700000000000006</v>
      </c>
      <c r="C33" s="5"/>
      <c r="D33" s="3">
        <v>140</v>
      </c>
      <c r="E33" s="3">
        <v>0.05</v>
      </c>
      <c r="F33" s="3">
        <v>0.87</v>
      </c>
      <c r="G33" s="3">
        <v>0.08</v>
      </c>
    </row>
    <row r="34" spans="1:7" ht="13.5" thickBot="1" x14ac:dyDescent="0.25">
      <c r="A34" s="21">
        <v>160</v>
      </c>
      <c r="B34" s="3">
        <v>9.98</v>
      </c>
      <c r="C34" s="5"/>
      <c r="D34" s="5"/>
      <c r="E34" s="5"/>
      <c r="F34" s="3">
        <v>0.87</v>
      </c>
      <c r="G34" s="5"/>
    </row>
    <row r="35" spans="1:7" ht="13.5" thickBot="1" x14ac:dyDescent="0.25">
      <c r="A35" s="21">
        <v>180</v>
      </c>
      <c r="B35" s="3">
        <v>9.98</v>
      </c>
      <c r="C35" s="3">
        <v>10.75</v>
      </c>
      <c r="D35" s="5"/>
      <c r="E35" s="5"/>
      <c r="F35" s="3">
        <v>0.88</v>
      </c>
      <c r="G35" s="5"/>
    </row>
    <row r="36" spans="1:7" ht="13.5" thickBot="1" x14ac:dyDescent="0.25">
      <c r="A36" s="21">
        <v>200</v>
      </c>
      <c r="B36" s="3">
        <v>9.98</v>
      </c>
      <c r="C36" s="5"/>
      <c r="D36" s="5"/>
      <c r="E36" s="5"/>
      <c r="F36" s="3">
        <v>0.88</v>
      </c>
      <c r="G36" s="5"/>
    </row>
    <row r="37" spans="1:7" ht="13.5" thickBot="1" x14ac:dyDescent="0.25">
      <c r="A37" s="21">
        <v>220</v>
      </c>
      <c r="B37" s="3">
        <v>10</v>
      </c>
      <c r="C37" s="5"/>
      <c r="D37" s="5"/>
      <c r="E37" s="5"/>
      <c r="F37" s="3">
        <v>0.88</v>
      </c>
      <c r="G37" s="5"/>
    </row>
    <row r="38" spans="1:7" ht="13.5" thickBot="1" x14ac:dyDescent="0.25">
      <c r="A38" s="21">
        <v>240</v>
      </c>
      <c r="B38" s="3">
        <v>10.01</v>
      </c>
      <c r="C38" s="5"/>
      <c r="D38" s="5"/>
      <c r="E38" s="5"/>
      <c r="F38" s="3">
        <v>0.89</v>
      </c>
      <c r="G38" s="5"/>
    </row>
    <row r="39" spans="1:7" ht="13.5" thickBot="1" x14ac:dyDescent="0.25">
      <c r="A39" s="21">
        <v>260</v>
      </c>
      <c r="B39" s="3">
        <v>10.01</v>
      </c>
      <c r="C39" s="5"/>
      <c r="D39" s="5"/>
      <c r="E39" s="5"/>
      <c r="F39" s="3">
        <v>0.89</v>
      </c>
      <c r="G39" s="5"/>
    </row>
    <row r="40" spans="1:7" ht="13.5" thickBot="1" x14ac:dyDescent="0.25">
      <c r="A40" s="21">
        <v>280</v>
      </c>
      <c r="B40" s="3">
        <v>10.02</v>
      </c>
      <c r="C40" s="5"/>
      <c r="D40" s="5"/>
      <c r="E40" s="5"/>
      <c r="F40" s="3">
        <v>0.9</v>
      </c>
      <c r="G40" s="5"/>
    </row>
    <row r="41" spans="1:7" ht="13.5" thickBot="1" x14ac:dyDescent="0.25">
      <c r="A41" s="21">
        <v>300</v>
      </c>
      <c r="B41" s="3">
        <v>10.02</v>
      </c>
      <c r="C41" s="5"/>
      <c r="D41" s="5"/>
      <c r="E41" s="5"/>
      <c r="F41" s="3">
        <v>0.9</v>
      </c>
      <c r="G41" s="5"/>
    </row>
    <row r="42" spans="1:7" ht="13.5" thickBot="1" x14ac:dyDescent="0.25">
      <c r="A42" s="21">
        <v>360</v>
      </c>
      <c r="B42" s="3">
        <v>10.029999999999999</v>
      </c>
      <c r="C42" s="5"/>
      <c r="D42" s="5"/>
      <c r="E42" s="5"/>
      <c r="F42" s="3">
        <v>0.9</v>
      </c>
      <c r="G42" s="5"/>
    </row>
    <row r="43" spans="1:7" ht="13.5" thickBot="1" x14ac:dyDescent="0.25">
      <c r="A43" s="21">
        <v>420</v>
      </c>
      <c r="B43" s="3">
        <v>10.02</v>
      </c>
      <c r="C43" s="5"/>
      <c r="D43" s="5"/>
      <c r="E43" s="5"/>
      <c r="F43" s="3">
        <v>0.91</v>
      </c>
      <c r="G43" s="5"/>
    </row>
    <row r="44" spans="1:7" ht="13.5" thickBot="1" x14ac:dyDescent="0.25">
      <c r="A44" s="21">
        <v>480</v>
      </c>
      <c r="B44" s="3">
        <v>9.9499999999999993</v>
      </c>
      <c r="C44" s="5"/>
      <c r="D44" s="5"/>
      <c r="E44" s="5"/>
      <c r="F44" s="3">
        <v>0.91</v>
      </c>
      <c r="G44" s="5"/>
    </row>
    <row r="45" spans="1:7" ht="13.5" thickBot="1" x14ac:dyDescent="0.25">
      <c r="A45" s="21">
        <v>540</v>
      </c>
      <c r="B45" s="3">
        <v>9.9600000000000009</v>
      </c>
      <c r="C45" s="5"/>
      <c r="D45" s="5"/>
      <c r="E45" s="5"/>
      <c r="F45" s="3">
        <v>0.91</v>
      </c>
      <c r="G45" s="5"/>
    </row>
    <row r="46" spans="1:7" ht="13.5" thickBot="1" x14ac:dyDescent="0.25">
      <c r="A46" s="21">
        <v>600</v>
      </c>
      <c r="B46" s="3">
        <v>10.01</v>
      </c>
      <c r="C46" s="3">
        <v>10.78</v>
      </c>
      <c r="D46" s="5"/>
      <c r="E46" s="5"/>
      <c r="F46" s="3">
        <v>0.91</v>
      </c>
      <c r="G46" s="5"/>
    </row>
    <row r="47" spans="1:7" ht="13.5" thickBot="1" x14ac:dyDescent="0.25">
      <c r="A47" s="21">
        <v>660</v>
      </c>
      <c r="B47" s="3">
        <v>9.9499999999999993</v>
      </c>
      <c r="C47" s="5"/>
      <c r="D47" s="5"/>
      <c r="E47" s="5"/>
      <c r="F47" s="3">
        <v>0.93</v>
      </c>
      <c r="G47" s="5"/>
    </row>
    <row r="48" spans="1:7" ht="13.5" thickBot="1" x14ac:dyDescent="0.25">
      <c r="A48" s="21">
        <v>720</v>
      </c>
      <c r="B48" s="3">
        <v>10.039999999999999</v>
      </c>
      <c r="C48" s="5"/>
      <c r="D48" s="5"/>
      <c r="E48" s="5"/>
      <c r="F48" s="3">
        <v>0.92</v>
      </c>
      <c r="G48" s="5"/>
    </row>
    <row r="49" spans="1:7" ht="13.5" thickBot="1" x14ac:dyDescent="0.25">
      <c r="A49" s="21">
        <v>780</v>
      </c>
      <c r="B49" s="3">
        <v>10.039999999999999</v>
      </c>
      <c r="C49" s="5"/>
      <c r="D49" s="5"/>
      <c r="E49" s="5"/>
      <c r="F49" s="3">
        <v>0.92</v>
      </c>
      <c r="G49" s="5"/>
    </row>
    <row r="50" spans="1:7" ht="13.5" thickBot="1" x14ac:dyDescent="0.25">
      <c r="A50" s="21">
        <v>840</v>
      </c>
      <c r="B50" s="3">
        <v>10.050000000000001</v>
      </c>
      <c r="C50" s="5"/>
      <c r="D50" s="5"/>
      <c r="E50" s="5"/>
      <c r="F50" s="3">
        <v>0.92</v>
      </c>
      <c r="G50" s="5"/>
    </row>
    <row r="51" spans="1:7" ht="13.5" thickBot="1" x14ac:dyDescent="0.25">
      <c r="A51" s="21">
        <v>1320</v>
      </c>
      <c r="B51" s="3">
        <v>10.15</v>
      </c>
      <c r="C51" s="5"/>
      <c r="D51" s="5"/>
      <c r="E51" s="5"/>
      <c r="F51" s="3">
        <v>0.95</v>
      </c>
      <c r="G51" s="5"/>
    </row>
    <row r="52" spans="1:7" ht="13.5" thickBot="1" x14ac:dyDescent="0.25">
      <c r="A52" s="21">
        <v>1380</v>
      </c>
      <c r="B52" s="3">
        <v>10.1</v>
      </c>
      <c r="C52" s="5"/>
      <c r="D52" s="5"/>
      <c r="E52" s="5"/>
      <c r="F52" s="3">
        <v>0.95</v>
      </c>
      <c r="G52" s="5"/>
    </row>
    <row r="53" spans="1:7" ht="13.5" thickBot="1" x14ac:dyDescent="0.25">
      <c r="A53" s="21">
        <v>1440</v>
      </c>
      <c r="B53" s="3">
        <v>10.1</v>
      </c>
      <c r="C53" s="3">
        <v>10.82</v>
      </c>
      <c r="D53" s="5"/>
      <c r="E53" s="5"/>
      <c r="F53" s="3">
        <v>0.94</v>
      </c>
      <c r="G53" s="5"/>
    </row>
    <row r="54" spans="1:7" ht="13.5" thickBot="1" x14ac:dyDescent="0.25">
      <c r="A54" s="21">
        <v>1500</v>
      </c>
      <c r="B54" s="3">
        <v>10.1</v>
      </c>
      <c r="C54" s="5"/>
      <c r="D54" s="5"/>
      <c r="E54" s="5"/>
      <c r="F54" s="3">
        <v>0.94</v>
      </c>
      <c r="G54" s="5"/>
    </row>
    <row r="55" spans="1:7" ht="13.5" thickBot="1" x14ac:dyDescent="0.25">
      <c r="A55" s="21">
        <v>1560</v>
      </c>
      <c r="B55" s="3">
        <v>10.1</v>
      </c>
      <c r="C55" s="5"/>
      <c r="D55" s="5"/>
      <c r="E55" s="5"/>
      <c r="F55" s="3">
        <v>0.95</v>
      </c>
      <c r="G55" s="5"/>
    </row>
    <row r="56" spans="1:7" ht="13.5" thickBot="1" x14ac:dyDescent="0.25">
      <c r="A56" s="21">
        <v>1680</v>
      </c>
      <c r="B56" s="3">
        <v>10.1</v>
      </c>
      <c r="C56" s="5"/>
      <c r="D56" s="5"/>
      <c r="E56" s="5"/>
      <c r="F56" s="3">
        <v>0.94</v>
      </c>
      <c r="G56" s="5"/>
    </row>
    <row r="57" spans="1:7" ht="13.5" thickBot="1" x14ac:dyDescent="0.25">
      <c r="A57" s="21">
        <v>1800</v>
      </c>
      <c r="B57" s="3">
        <v>10.11</v>
      </c>
      <c r="C57" s="5"/>
      <c r="D57" s="5"/>
      <c r="E57" s="5"/>
      <c r="F57" s="3">
        <v>0.94</v>
      </c>
      <c r="G57" s="5"/>
    </row>
    <row r="58" spans="1:7" ht="13.5" thickBot="1" x14ac:dyDescent="0.25">
      <c r="A58" s="21">
        <v>1920</v>
      </c>
      <c r="B58" s="3">
        <v>10.14</v>
      </c>
      <c r="C58" s="5"/>
      <c r="D58" s="5"/>
      <c r="E58" s="5"/>
      <c r="F58" s="3">
        <v>0.95</v>
      </c>
      <c r="G58" s="5"/>
    </row>
    <row r="59" spans="1:7" ht="13.5" thickBot="1" x14ac:dyDescent="0.25">
      <c r="A59" s="21">
        <v>2040</v>
      </c>
      <c r="B59" s="3">
        <v>10.130000000000001</v>
      </c>
      <c r="C59" s="3">
        <v>10.86</v>
      </c>
      <c r="D59" s="5"/>
      <c r="E59" s="5"/>
      <c r="F59" s="3">
        <v>0.95</v>
      </c>
      <c r="G59" s="5"/>
    </row>
    <row r="60" spans="1:7" ht="13.5" thickBot="1" x14ac:dyDescent="0.25">
      <c r="A60" s="21">
        <v>2160</v>
      </c>
      <c r="B60" s="3">
        <v>10.130000000000001</v>
      </c>
      <c r="C60" s="5"/>
      <c r="D60" s="5"/>
      <c r="E60" s="5"/>
      <c r="F60" s="3">
        <v>0.95</v>
      </c>
      <c r="G60" s="5"/>
    </row>
    <row r="61" spans="1:7" ht="13.5" thickBot="1" x14ac:dyDescent="0.25">
      <c r="A61" s="21">
        <v>2280</v>
      </c>
      <c r="B61" s="3">
        <v>10.15</v>
      </c>
      <c r="C61" s="5"/>
      <c r="D61" s="5"/>
      <c r="E61" s="5"/>
      <c r="F61" s="3">
        <v>0.95</v>
      </c>
      <c r="G61" s="5"/>
    </row>
    <row r="62" spans="1:7" ht="13.5" thickBot="1" x14ac:dyDescent="0.25">
      <c r="A62" s="21">
        <v>2400</v>
      </c>
      <c r="B62" s="3">
        <v>10.14</v>
      </c>
      <c r="C62" s="5"/>
      <c r="D62" s="5"/>
      <c r="E62" s="5"/>
      <c r="F62" s="3">
        <v>0.95</v>
      </c>
      <c r="G62" s="5"/>
    </row>
    <row r="63" spans="1:7" ht="13.5" thickBot="1" x14ac:dyDescent="0.25">
      <c r="A63" s="21">
        <v>2640</v>
      </c>
      <c r="B63" s="3">
        <v>10.16</v>
      </c>
      <c r="C63" s="5"/>
      <c r="D63" s="5"/>
      <c r="E63" s="5"/>
      <c r="F63" s="3">
        <v>0.95</v>
      </c>
      <c r="G63" s="5"/>
    </row>
    <row r="64" spans="1:7" ht="13.5" thickBot="1" x14ac:dyDescent="0.25">
      <c r="A64" s="21">
        <v>2760</v>
      </c>
      <c r="B64" s="3">
        <v>10.14</v>
      </c>
      <c r="C64" s="5"/>
      <c r="D64" s="5"/>
      <c r="E64" s="5"/>
      <c r="F64" s="3">
        <v>0.95</v>
      </c>
      <c r="G64" s="5"/>
    </row>
    <row r="65" spans="1:7" ht="13.5" thickBot="1" x14ac:dyDescent="0.25">
      <c r="A65" s="21">
        <v>2880</v>
      </c>
      <c r="B65" s="3">
        <v>10.14</v>
      </c>
      <c r="C65" s="5"/>
      <c r="D65" s="5"/>
      <c r="E65" s="5"/>
      <c r="F65" s="3">
        <v>0.95</v>
      </c>
      <c r="G65" s="5"/>
    </row>
    <row r="66" spans="1:7" ht="13.5" thickBot="1" x14ac:dyDescent="0.25">
      <c r="A66" s="21">
        <v>3120</v>
      </c>
      <c r="B66" s="3">
        <v>10.14</v>
      </c>
      <c r="C66" s="3">
        <v>10.71</v>
      </c>
      <c r="D66" s="5"/>
      <c r="E66" s="5"/>
      <c r="F66" s="3">
        <v>0.95</v>
      </c>
      <c r="G66" s="5"/>
    </row>
    <row r="67" spans="1:7" ht="13.5" thickBot="1" x14ac:dyDescent="0.25">
      <c r="A67" s="21">
        <v>3360</v>
      </c>
      <c r="B67" s="3">
        <v>10.18</v>
      </c>
      <c r="C67" s="5"/>
      <c r="D67" s="5"/>
      <c r="E67" s="5"/>
      <c r="F67" s="3">
        <v>0.95</v>
      </c>
      <c r="G67" s="5"/>
    </row>
    <row r="68" spans="1:7" ht="13.5" thickBot="1" x14ac:dyDescent="0.25">
      <c r="A68" s="21">
        <v>3600</v>
      </c>
      <c r="B68" s="3">
        <v>10.17</v>
      </c>
      <c r="C68" s="5"/>
      <c r="D68" s="5"/>
      <c r="E68" s="5"/>
      <c r="F68" s="3">
        <v>0.95</v>
      </c>
      <c r="G68" s="5"/>
    </row>
    <row r="69" spans="1:7" ht="13.5" thickBot="1" x14ac:dyDescent="0.25">
      <c r="A69" s="21">
        <v>3840</v>
      </c>
      <c r="B69" s="3">
        <v>10.19</v>
      </c>
      <c r="C69" s="3">
        <v>10.72</v>
      </c>
      <c r="D69" s="5"/>
      <c r="E69" s="5"/>
      <c r="F69" s="3">
        <v>0.95</v>
      </c>
      <c r="G69" s="5"/>
    </row>
    <row r="70" spans="1:7" ht="13.5" thickBot="1" x14ac:dyDescent="0.25">
      <c r="A70" s="21">
        <v>4080</v>
      </c>
      <c r="B70" s="3">
        <v>10.18</v>
      </c>
      <c r="C70" s="5"/>
      <c r="D70" s="5"/>
      <c r="E70" s="5"/>
      <c r="F70" s="3">
        <v>0.95</v>
      </c>
      <c r="G70" s="5"/>
    </row>
    <row r="71" spans="1:7" ht="13.5" thickBot="1" x14ac:dyDescent="0.25">
      <c r="A71" s="21">
        <v>4200</v>
      </c>
      <c r="B71" s="3">
        <v>10.199999999999999</v>
      </c>
      <c r="C71" s="3">
        <v>10.8</v>
      </c>
      <c r="D71" s="5"/>
      <c r="E71" s="5"/>
      <c r="F71" s="3">
        <v>0.96</v>
      </c>
      <c r="G71" s="5"/>
    </row>
    <row r="72" spans="1:7" ht="13.5" thickBot="1" x14ac:dyDescent="0.25">
      <c r="A72" s="21">
        <v>4320</v>
      </c>
      <c r="B72" s="3">
        <v>10.18</v>
      </c>
      <c r="C72" s="5"/>
      <c r="D72" s="5"/>
      <c r="E72" s="5"/>
      <c r="F72" s="3">
        <v>0.95</v>
      </c>
      <c r="G72" s="5"/>
    </row>
  </sheetData>
  <mergeCells count="5">
    <mergeCell ref="A1:G1"/>
    <mergeCell ref="A2:E2"/>
    <mergeCell ref="A3:E3"/>
    <mergeCell ref="F2:G2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 of step-drawdown</vt:lpstr>
      <vt:lpstr>Q vs Sc</vt:lpstr>
      <vt:lpstr>Sw vs Sc</vt:lpstr>
      <vt:lpstr>Step drawdown 1</vt:lpstr>
      <vt:lpstr>Step drawdown 2</vt:lpstr>
      <vt:lpstr>Step drawdown 3</vt:lpstr>
      <vt:lpstr>Step drawdown 4</vt:lpstr>
      <vt:lpstr>Step drawdown 5</vt:lpstr>
      <vt:lpstr>Constant discharge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Robey</dc:creator>
  <cp:lastModifiedBy>Gadibolae Moshotloa</cp:lastModifiedBy>
  <dcterms:created xsi:type="dcterms:W3CDTF">2013-05-23T10:46:21Z</dcterms:created>
  <dcterms:modified xsi:type="dcterms:W3CDTF">2018-01-18T12:09:15Z</dcterms:modified>
  <cp:contentStatus/>
</cp:coreProperties>
</file>